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ŚRODKI TRWAŁE" sheetId="1" r:id="rId1"/>
    <sheet name="MIENIE PRZEKAZANE" sheetId="2" r:id="rId2"/>
    <sheet name="WYKRESY" sheetId="3" r:id="rId3"/>
  </sheets>
  <definedNames>
    <definedName name="_xlnm.Print_Area" localSheetId="0">'ŚRODKI TRWAŁE'!$A$1:$I$300</definedName>
  </definedNames>
  <calcPr fullCalcOnLoad="1"/>
</workbook>
</file>

<file path=xl/sharedStrings.xml><?xml version="1.0" encoding="utf-8"?>
<sst xmlns="http://schemas.openxmlformats.org/spreadsheetml/2006/main" count="1545" uniqueCount="909">
  <si>
    <t xml:space="preserve">                                                                 Informacja o stanie mienia komunalnego Gminy Nowa Wieś Wielka</t>
  </si>
  <si>
    <t>Lp.</t>
  </si>
  <si>
    <t>Wyszczególnienie składników mienia</t>
  </si>
  <si>
    <t>Przychody</t>
  </si>
  <si>
    <t>Rozchody</t>
  </si>
  <si>
    <t>Rodzaj przeznaczenia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</si>
  <si>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</si>
  <si>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</si>
  <si>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</si>
  <si>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</si>
  <si>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</si>
  <si>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</si>
  <si>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</si>
  <si>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</si>
  <si>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</si>
  <si>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BUDYNKI I LOKALE</t>
  </si>
  <si>
    <t>Umowa najmu</t>
  </si>
  <si>
    <t>13.</t>
  </si>
  <si>
    <t xml:space="preserve">   Umowa najmu</t>
  </si>
  <si>
    <t>Umowa dzierżawy</t>
  </si>
  <si>
    <t>10.</t>
  </si>
  <si>
    <t xml:space="preserve">  Umowa najmu</t>
  </si>
  <si>
    <t>12.</t>
  </si>
  <si>
    <t>11.</t>
  </si>
  <si>
    <t>Budynek mieszkalny w Olimpinie 5</t>
  </si>
  <si>
    <t>14.</t>
  </si>
  <si>
    <t>16.</t>
  </si>
  <si>
    <t>17.</t>
  </si>
  <si>
    <t>15.</t>
  </si>
  <si>
    <t>19.</t>
  </si>
  <si>
    <t>18.</t>
  </si>
  <si>
    <t>Lokal mieszkalny w Januszkowie 10</t>
  </si>
  <si>
    <t>Budynek mieszkalny przy                          ul. Al. Pokoju 3a w Nowej Wsi Wielkiej</t>
  </si>
  <si>
    <t>20.</t>
  </si>
  <si>
    <t>21.</t>
  </si>
  <si>
    <t>22.</t>
  </si>
  <si>
    <t>23.</t>
  </si>
  <si>
    <t>OSP Brzoza</t>
  </si>
  <si>
    <t>24.</t>
  </si>
  <si>
    <t>25.</t>
  </si>
  <si>
    <t>26.</t>
  </si>
  <si>
    <t>27.</t>
  </si>
  <si>
    <t>Wiata przystankowa w Januszkowie</t>
  </si>
  <si>
    <t>28.</t>
  </si>
  <si>
    <t>29.</t>
  </si>
  <si>
    <t>30.</t>
  </si>
  <si>
    <t>31.</t>
  </si>
  <si>
    <t>Wiata przystankowa w Prądocinie, Tarkowie Dolnym i Jakubowie</t>
  </si>
  <si>
    <t>32.</t>
  </si>
  <si>
    <t>Świetlica w Dąbrowie Wielkiej 17</t>
  </si>
  <si>
    <t>33.</t>
  </si>
  <si>
    <t>34.</t>
  </si>
  <si>
    <t>35.</t>
  </si>
  <si>
    <t>36.</t>
  </si>
  <si>
    <t>Świetlica w Tarkowie Dolnym 43</t>
  </si>
  <si>
    <t>37.</t>
  </si>
  <si>
    <t>Wiata autobusowa w Olimpinie</t>
  </si>
  <si>
    <t>OBIEKTY INŻYNIERII LĄDOWEJ I WODNEJ</t>
  </si>
  <si>
    <t>Boisko wielofunkcyjne przy Szkole Podstawowej w Brzozie</t>
  </si>
  <si>
    <t>Nowe punkty świetlne na drogach nie będących w zarządzie gminy</t>
  </si>
  <si>
    <t>Oczyszczalnia w Dziemionnie</t>
  </si>
  <si>
    <t>Ogrodzenie OSP w Nowej Wsi Wielkiej</t>
  </si>
  <si>
    <t>Oświetlenie parkowe przejęte od Ośrodka Sportu i Rekreacji</t>
  </si>
  <si>
    <t>Ujęcie głębinowe wód (przejęte od Ośrodka Sportu i Rekreacji)</t>
  </si>
  <si>
    <t>Chodnik - ul. Al. Pokoju do                          ul. Ogrodowej w Nowej Wsi Wielkiej</t>
  </si>
  <si>
    <t>Wiata przystankowa w Tarkowie Dolnym</t>
  </si>
  <si>
    <t>38.</t>
  </si>
  <si>
    <t>MASZYNY, URZĄDZENIA I APARATY OGÓLNEGO ZASTOSOWANIA</t>
  </si>
  <si>
    <t>URZĄDZENIA TECHNICZNE</t>
  </si>
  <si>
    <t>ŚRODKI TRANSPORTU</t>
  </si>
  <si>
    <t>Traktorek "PARTNER"</t>
  </si>
  <si>
    <t>NARZĘDZIA, PRZYRZĄDY, RUCHOMOŚCI I WYPOSAŻENIE</t>
  </si>
  <si>
    <t>Camping</t>
  </si>
  <si>
    <t>Diatronic DT-7b</t>
  </si>
  <si>
    <t>Galwatronic GT 1C</t>
  </si>
  <si>
    <t>Interdynamic ID-4C</t>
  </si>
  <si>
    <t>Lampa Solux 250W</t>
  </si>
  <si>
    <t>Lampa Solux LSK</t>
  </si>
  <si>
    <t>Mienie komunalne Gminy Nowa Wieś Wielka przekazane w użytkowanie</t>
  </si>
  <si>
    <t>Wartość wg. poprzedniej informacji</t>
  </si>
  <si>
    <t>Miejsce użytkowania</t>
  </si>
  <si>
    <t>14 999,98                    22 454,00         4 160,99</t>
  </si>
  <si>
    <t>Gimnazjum w Brzozie - budynek dydaktyczny, budynek sportowy z zapleczem socjalnym</t>
  </si>
  <si>
    <t>Ogrodzenie, parking i oświetlenie Gimnazjum w Brzozie</t>
  </si>
  <si>
    <t>ul. Kwiatowa 20                 Nowa Wieś Wielka</t>
  </si>
  <si>
    <t>ul. Łabiszyńska                 Brzoza</t>
  </si>
  <si>
    <t>ul. Powstańców Wielkopolskich                 Brzoza</t>
  </si>
  <si>
    <t>Hala sportowa wraz z terenowymi urządzeniami sportowymi w Gimnazjum w Brzozie</t>
  </si>
  <si>
    <t>ul. Ogrodowa 1                 Nowa Wieś Wielka</t>
  </si>
  <si>
    <t>Ogrodzenie Szkoły w Nowej Wsi Wielkiej</t>
  </si>
  <si>
    <t>Boisko sportowe przy Szkole w Nowej Wsi Wielkiej</t>
  </si>
  <si>
    <t>Modernizacja budynku (malowanie korytarzy, wymiana posadzki)</t>
  </si>
  <si>
    <t>Urządzenie boiska sportowego przy szkole w Nowej Wsi Wielkiej</t>
  </si>
  <si>
    <t>Wzmocnienie konstrukcji dachu budynku Zespołu Szkół w Nowej Wsi Wielkiej</t>
  </si>
  <si>
    <t>Urządzenie boiska szkolnego w Szkole Podstawowej w Nowej Wsi Wielkiej</t>
  </si>
  <si>
    <t>Wymiana instalacji wodnej, kanalizacyjnej i c.o. oraz drzwi w budynku Szkoły Podstawowej w NWW</t>
  </si>
  <si>
    <t>Nawierzchnia sportowa bieżni na boisku szkolnym w Nowej Wsi Wielkiej</t>
  </si>
  <si>
    <t>Modernizacja dachu i montaż kolektorów słonecznych na budynku szkoły w Nowej Wsi Wielkiej</t>
  </si>
  <si>
    <t>Przebudowa drogi ewakuacyjnej przy szkole w Nowej Wsi Wielkiej</t>
  </si>
  <si>
    <t xml:space="preserve">Kanalizacja Etap - Brzoza Przepompowania PC - 1 </t>
  </si>
  <si>
    <t>Brzoza</t>
  </si>
  <si>
    <t>Kanalizacja sanitarna IIA-Brzoza Przepompowania PC-2</t>
  </si>
  <si>
    <t>Kanalizacja sanitarna IIB/1 - Brzoza Przepompowania PC-3</t>
  </si>
  <si>
    <t>Kanalizacja sanitarna w Brzozie IIC</t>
  </si>
  <si>
    <t>Kanalizacja sanitarna IIB - Brzoza (część końcowa)</t>
  </si>
  <si>
    <t>Kanalizacja sanitarna we wsi Dziemionna wraz z przepompownią ścieków</t>
  </si>
  <si>
    <t>Dziemionna</t>
  </si>
  <si>
    <t>Kanalizacja I etap "Centrum" Nowa Wieś Wielka</t>
  </si>
  <si>
    <t>Nowa Wieś Wielka</t>
  </si>
  <si>
    <t>Kanalizacjs II etap "Os.Słoneczne" Nowa Wieś Wielka</t>
  </si>
  <si>
    <t>Kanalizacja III etap "Os. Przylesie" Nowa Wieś Wielka</t>
  </si>
  <si>
    <t>Kanalizacja sanitarna Olimpin - osiedle</t>
  </si>
  <si>
    <t>Modernizacja - pierścieniowanie sieci wodociągowej w Brzozie</t>
  </si>
  <si>
    <t>Otwór rozpoznawczo - eksploatacyjny wraz z Stacją Uzdatniania Wody w Prądocinie</t>
  </si>
  <si>
    <t>Prądocin</t>
  </si>
  <si>
    <t>Sieć wodociągowa przesyłowa w Brzozie</t>
  </si>
  <si>
    <t>Sieć wodociągowa w Januszkowie</t>
  </si>
  <si>
    <t>Januszkowo</t>
  </si>
  <si>
    <t>Sieć wodociągowa przesyłowa zasilana ze SUW w Nowej Wsi Wielkiej</t>
  </si>
  <si>
    <t>Sieć wodociągowa Prądocin-Kolankowo-Jakubowo</t>
  </si>
  <si>
    <t>Prądocin, Kolankowo, Jakubowo</t>
  </si>
  <si>
    <t>Stacja uzdatniania wody w Brzozie</t>
  </si>
  <si>
    <t>Ujęcie wody - Nowa Wieś Wielka</t>
  </si>
  <si>
    <t>Wodociąg "Wałownica" w Brzozie</t>
  </si>
  <si>
    <t>Wodociąg wiejski "Dobromierz Górny"</t>
  </si>
  <si>
    <t>Dobromierz Górny</t>
  </si>
  <si>
    <t>Wodociag Januszkowo-Nowa Wieś Wielka</t>
  </si>
  <si>
    <t>Wodociąg "Oś. Słoneczne" Nowa Wieś Wielka</t>
  </si>
  <si>
    <t>Wodociąg wiejski we wsi Olimpin</t>
  </si>
  <si>
    <t>Olimpin</t>
  </si>
  <si>
    <t>Wodociąg wiejski we wsi Jakubowo</t>
  </si>
  <si>
    <t>Jakubowo</t>
  </si>
  <si>
    <t>Wodociąg wiejski we wsi Tarkowo Dolne</t>
  </si>
  <si>
    <t>Przekazano do starostwa Powiatowego w Bydgoszczy</t>
  </si>
  <si>
    <t>Chodnik dla pieszych w Dziemionnie przy ul. Malinowej</t>
  </si>
  <si>
    <t>Razem:</t>
  </si>
  <si>
    <t>Środowiskowy Dom Samopomocy a)wymiana drzwi wejściowych</t>
  </si>
  <si>
    <t>Kanalizacja deszczowa przy Szkole Podstawowej w Nowej Wsi Wielkiej</t>
  </si>
  <si>
    <t>Ogrodzenie terenu boiska  przy Gimnazjum w Nowej Wsi Wielkiej</t>
  </si>
  <si>
    <t>Sieć wodociągowa w Dobromierzu</t>
  </si>
  <si>
    <t>Sieć wodociągowa Prądocin-Brzoza</t>
  </si>
  <si>
    <t>Prądocin, Brzoza</t>
  </si>
  <si>
    <t>Dziemionna, Nowa Wieś Wielka</t>
  </si>
  <si>
    <t>Sieć wodociągowa w Chmielnikach</t>
  </si>
  <si>
    <t>Chmielniki</t>
  </si>
  <si>
    <t xml:space="preserve">Dobromierz </t>
  </si>
  <si>
    <t>Budynek mieszkalny w Dąbrowie         Wielkiej 36</t>
  </si>
  <si>
    <t>Budynek mieszkalny wraz z świetlicą                 w Dobromierzu 32</t>
  </si>
  <si>
    <t>Budynek mieszkalny przy ul. Malinowej                  w Dziemionnie</t>
  </si>
  <si>
    <t>Budynek gospodarczy przy świetlicy            w Dąbrowie Wielkiej 17</t>
  </si>
  <si>
    <t>Lokal mieszkalny przy ul. Polnej 43                 w Dziemionnie</t>
  </si>
  <si>
    <t>Wiata przystankowa w Jakubowie                      i Kolankowie</t>
  </si>
  <si>
    <t>Przystanek autobusowy Atena-Standard                  w Nowym Smolnie</t>
  </si>
  <si>
    <t>Wiata przystankowa typu "ATENA"                w Nowym Smolnie (2szt.)</t>
  </si>
  <si>
    <t>Wiata przystankowa w Prądocinie                   i Dąbrowie Wielkiej</t>
  </si>
  <si>
    <t>39.</t>
  </si>
  <si>
    <t>40.</t>
  </si>
  <si>
    <t>41.</t>
  </si>
  <si>
    <t>42.</t>
  </si>
  <si>
    <t>43.</t>
  </si>
  <si>
    <t>44.</t>
  </si>
  <si>
    <t>45.</t>
  </si>
  <si>
    <t>46.</t>
  </si>
  <si>
    <t>50.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</si>
  <si>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</si>
  <si>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</si>
  <si>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</si>
  <si>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</si>
  <si>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</si>
  <si>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</si>
  <si>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</si>
  <si>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</si>
  <si>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</si>
  <si>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</si>
  <si>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</si>
  <si>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</si>
  <si>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</si>
  <si>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</si>
  <si>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</si>
  <si>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</si>
  <si>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</si>
  <si>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</si>
  <si>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</si>
  <si>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69.</t>
  </si>
  <si>
    <t>68.</t>
  </si>
  <si>
    <t>70.</t>
  </si>
  <si>
    <t>71.</t>
  </si>
  <si>
    <t>72.</t>
  </si>
  <si>
    <t>73.</t>
  </si>
  <si>
    <t>81.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</si>
  <si>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</si>
  <si>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</si>
  <si>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</si>
  <si>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</si>
  <si>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</si>
  <si>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</si>
  <si>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</si>
  <si>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</si>
  <si>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</si>
  <si>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</si>
  <si>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</si>
  <si>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</si>
  <si>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</si>
  <si>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</si>
  <si>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98.</t>
  </si>
  <si>
    <t>101.</t>
  </si>
  <si>
    <t>102.</t>
  </si>
  <si>
    <t>103.</t>
  </si>
  <si>
    <t>104.</t>
  </si>
  <si>
    <t>105.</t>
  </si>
  <si>
    <t>106.</t>
  </si>
  <si>
    <t>Odwiert wodociągowy oraz zmechanizowany punkt czerpalny wody       w Leszycach</t>
  </si>
  <si>
    <t>Ogrodzenie budynku przy ul. Rolnej 4            w Nowej Wsi Wielkiej</t>
  </si>
  <si>
    <t>Pomost na przystani w OWS                         w Chmielnikach</t>
  </si>
  <si>
    <t>Ulica Leśna w Brzozie o szer. 5,50m              i dł. 186m</t>
  </si>
  <si>
    <t>107.</t>
  </si>
  <si>
    <t>122.</t>
  </si>
  <si>
    <t>124.</t>
  </si>
  <si>
    <t>135.</t>
  </si>
  <si>
    <t>136.</t>
  </si>
  <si>
    <t>137.</t>
  </si>
  <si>
    <t>139.</t>
  </si>
  <si>
    <t>140.</t>
  </si>
  <si>
    <t>141.</t>
  </si>
  <si>
    <t>143.</t>
  </si>
  <si>
    <t>144.</t>
  </si>
  <si>
    <t>146.</t>
  </si>
  <si>
    <t>147.</t>
  </si>
  <si>
    <t>151.</t>
  </si>
  <si>
    <t>152.</t>
  </si>
  <si>
    <t>154.</t>
  </si>
  <si>
    <t>156.</t>
  </si>
  <si>
    <t>155.</t>
  </si>
  <si>
    <t>157.</t>
  </si>
  <si>
    <t>158.</t>
  </si>
  <si>
    <t>159.</t>
  </si>
  <si>
    <t>160.</t>
  </si>
  <si>
    <t>Kanalizacja sanitarna w NWW</t>
  </si>
  <si>
    <t>Sieć wodociągowa "Brzoza-Północ"</t>
  </si>
  <si>
    <t>263 732,99 19 694,90 481 734,79</t>
  </si>
  <si>
    <t>Oświetlenie zewnętrzne przy Szkole                          w Nowej Wsi Wielkiej</t>
  </si>
  <si>
    <t>Oczyszczalnia ścieków w Brzozie                    - zwiększenie wartości poprzez modernizację oczyszczalni</t>
  </si>
  <si>
    <t>Rozbudowa sieci  kanalizacji sanitarnej            w ul. Jastrzębiej w Brzozie</t>
  </si>
  <si>
    <t>Sieć wodociągowa w Brzozie (60-mb;              p. Nadolna)</t>
  </si>
  <si>
    <t>Sieć wodociągowa w Dziemionnie                     (40m odcinek od p. Józefa Malicha)</t>
  </si>
  <si>
    <t>Rozbudowa sieci kanalizacyjnej                       i wodociągowej w Dziemionnie -                      ul. Łąkowa</t>
  </si>
  <si>
    <t>Sieć wodociągowa i kanalizacyjna w Dziemionnie objęła ul. Okrężną, Łąkową, Uroczą                                                                                   - wykup sieci wodociągowej w Nowej Wsi Wielkiej przy ul. Wiaduktowej</t>
  </si>
  <si>
    <t>Wodociąg w Nowej Wsi Wielkiej               przy ul. Leśnej</t>
  </si>
  <si>
    <t>138.</t>
  </si>
  <si>
    <t>161.</t>
  </si>
  <si>
    <t>162.</t>
  </si>
  <si>
    <t>163.</t>
  </si>
  <si>
    <t>164.</t>
  </si>
  <si>
    <t>67.</t>
  </si>
  <si>
    <t>74.</t>
  </si>
  <si>
    <t>75.</t>
  </si>
  <si>
    <t>76.</t>
  </si>
  <si>
    <t>77.</t>
  </si>
  <si>
    <t>78.</t>
  </si>
  <si>
    <t>79.</t>
  </si>
  <si>
    <t>82.</t>
  </si>
  <si>
    <t>119587,28 143043,81 51397,45 36438,51 119087,49 95459,42 24920,00</t>
  </si>
  <si>
    <t>19 998,59 196 481,45</t>
  </si>
  <si>
    <t>Sieć wodociągowa w Prądocinie</t>
  </si>
  <si>
    <t xml:space="preserve">Sieć wodociągowa w Dziemionnie   w ulicy Tęczowej                 </t>
  </si>
  <si>
    <t>142.</t>
  </si>
  <si>
    <t>148.</t>
  </si>
  <si>
    <t>149.</t>
  </si>
  <si>
    <t>150.</t>
  </si>
  <si>
    <t>165.</t>
  </si>
  <si>
    <t>166.</t>
  </si>
  <si>
    <t>167.</t>
  </si>
  <si>
    <t xml:space="preserve">Budynek Przedszkola "Jarzębinka" w Brzozie                                                              - zwiększenie wartości budynku poprzez:  a) modernizację pokrycia dachowego i wejścia do budynku                                       b) modernizację dachu                                  c) wymianę okien                         </t>
  </si>
  <si>
    <t xml:space="preserve">Budynek Przedszkola "Stokrotka" w Nowej Wsi Wielkiej                                                        - zwiększenie watości budynku poprzez:                  a) wymianę okien                                              b) termomodernizację budynku                     </t>
  </si>
  <si>
    <t>Brzoza, Olimpin,Kobylarnia Nowe Smolno</t>
  </si>
  <si>
    <t>Pomnik Powstańców Wielkopolskich             w Brzozie</t>
  </si>
  <si>
    <t xml:space="preserve">Plac zabaw w Kobylarni                                 </t>
  </si>
  <si>
    <t>Plac zabaw w Nowym Smolnie</t>
  </si>
  <si>
    <t>Ulica Ogrodowa w Nowej Wsi Wielkiej</t>
  </si>
  <si>
    <t>Wiata autobusowa przy ul. Bydgoskiej               w Nowej Wsi Wielkiej</t>
  </si>
  <si>
    <t>Budynek gospodarczy przy ul. Rolnej           w Nowej Wsi Wielkiej</t>
  </si>
  <si>
    <t>Budynek gospodarczy Urzędu Gminy Nowa Wieś Wielka</t>
  </si>
  <si>
    <t>Budynek mieszkalny przy ul. Rolnej 4                 w Nowej Wsi Wielkiej</t>
  </si>
  <si>
    <t>Odprowadzanie wód deszczowych w Brzozie, Nowej Wsi Wielkiej                         i Dziemionnie</t>
  </si>
  <si>
    <t>168.</t>
  </si>
  <si>
    <t>170.</t>
  </si>
  <si>
    <t>171.</t>
  </si>
  <si>
    <t>172.</t>
  </si>
  <si>
    <t>173.</t>
  </si>
  <si>
    <t>176.</t>
  </si>
  <si>
    <t>178.</t>
  </si>
  <si>
    <t>123 945,80    151 751,84 143 819,33</t>
  </si>
  <si>
    <t>Sieć kanalizacji sanitarnej w Nowej Wsi Wielkiej i Dziemionnie</t>
  </si>
  <si>
    <t>Sieć wodociągowa Januszkowo-Północ</t>
  </si>
  <si>
    <t>Sieć wodociągowa w Kobylarni</t>
  </si>
  <si>
    <t>Sieć wodociągowa Brzoza-Olimpin-Kobylarnia-Nowe Smolno</t>
  </si>
  <si>
    <t>Sieć wodociągowa Kolankowie</t>
  </si>
  <si>
    <t>Kobylarnia</t>
  </si>
  <si>
    <t>Kolankowo</t>
  </si>
  <si>
    <t>Sieć  wodociągowa Prądocin i Dobromierz</t>
  </si>
  <si>
    <t>Prądocin, Dobromierz</t>
  </si>
  <si>
    <t>Sieć wodociągowa w Nowym Smolnie</t>
  </si>
  <si>
    <t>Nowe Smolno</t>
  </si>
  <si>
    <t>Rozbudowa kanalizacji sanitarnej w Brzozie i Olimpinie</t>
  </si>
  <si>
    <t>Brzoza, Olimpin</t>
  </si>
  <si>
    <t>Nowa Wieś Wielka, Dziemionna</t>
  </si>
  <si>
    <t>Zestaw do korekcji wad postawy                 OPIW 01</t>
  </si>
  <si>
    <t>Budynek garażowy OSP w Brzozie</t>
  </si>
  <si>
    <t>Punkt czerpania wody w osadzie leśnej Dębinka (studnia)</t>
  </si>
  <si>
    <t>182.</t>
  </si>
  <si>
    <t>183.</t>
  </si>
  <si>
    <t>Magazyn metalowy z posadzką z polbruku</t>
  </si>
  <si>
    <t>145.</t>
  </si>
  <si>
    <t>MASZYNY, URZADZENIA I APARATY SPECJALISTYCZNE</t>
  </si>
  <si>
    <t>Wyciągi grillowe z agregatem</t>
  </si>
  <si>
    <t>Wyciągi kuchenne z agregatami</t>
  </si>
  <si>
    <t>Świetlica wiejska w Leszycach w formie kontenerowej</t>
  </si>
  <si>
    <t>185.</t>
  </si>
  <si>
    <t>169.</t>
  </si>
  <si>
    <t>188.</t>
  </si>
  <si>
    <t>190.</t>
  </si>
  <si>
    <t>191.</t>
  </si>
  <si>
    <t>192.</t>
  </si>
  <si>
    <t>193.</t>
  </si>
  <si>
    <t>194.</t>
  </si>
  <si>
    <t>Wiata przystankowa przy ul. Bydgoskiej    w Nowej Wsi Wielkiej</t>
  </si>
  <si>
    <t>Lokal mieszkalny nr 2 w budynku przy      ul. Bydgoskiej 1 w Nowej Wsi Wielkiej</t>
  </si>
  <si>
    <t xml:space="preserve">Budynek Szkoły Podstawowej w Nowej Wsi Wielkiej (stary)                                        - zwiększenie wartości budynku poprzez:                                                                     a) kotłowania olejowa                                        b) termomodernizacja budynku                     c) instalacja wywiewno-nawiewna       </t>
  </si>
  <si>
    <t>Izolacja fundamentów budynku Szkoły Podstawowej w Nowej Wsi Wielkiej</t>
  </si>
  <si>
    <t xml:space="preserve">Budynek Gimnazjum w Nowej Wsi Wielkiej                                                      - zwiększenie wartości budynku poprzez:                                                a) sala gimnastyczna (wymiana dachu, oświetlenia i ogrzewania)                                   b) wymiana okien i drzwi                                     c) termomodernizacja budynku                 d) modernizacja instalacji c.o (19.995,70)         </t>
  </si>
  <si>
    <t>Świetlica wiejska w Prądocinie</t>
  </si>
  <si>
    <t>80.</t>
  </si>
  <si>
    <t>UPS Cover PRM 6K z modułami bateryjnymi Cover</t>
  </si>
  <si>
    <t>197.</t>
  </si>
  <si>
    <t>Sieć wodociągowa w Prądocinie (rejon ul. Agrestowej)</t>
  </si>
  <si>
    <t>Sieć wodociągowa i kanalizacja sanitarna na terenie gminy Nowa Wieś Wielka</t>
  </si>
  <si>
    <t>Gmina Nowa Wieś Wielka</t>
  </si>
  <si>
    <t>Sieć wodociągowa w miejscowości Nowe Smolno</t>
  </si>
  <si>
    <t>Sieć wodociągowa w miejscowości Prądocin (rejon ul. Letniskowej, Kąpielowej i Plażowej)</t>
  </si>
  <si>
    <t>Tarkowo Dolne-Nowa Wioska</t>
  </si>
  <si>
    <t>Sieć wodociągowa w miejscowościach Tarkowo Dolne-Nowa Wioska</t>
  </si>
  <si>
    <t>Sieć wodociągowa w Nowej Wsi Wielkiej (ul. Dębowa i Błękitna)</t>
  </si>
  <si>
    <t>199.</t>
  </si>
  <si>
    <t>201.</t>
  </si>
  <si>
    <t>202.</t>
  </si>
  <si>
    <t>206.</t>
  </si>
  <si>
    <t>207.</t>
  </si>
  <si>
    <t>211.</t>
  </si>
  <si>
    <t>Budynek Szkoły Podstawowej w Brzozie                                                       - zwiększenie wartości budynku poprzez:                                                     a) wymianę okien                                         b) modernizację ogrzewania                            c) ogrodzenie                                                d) ocieplenie budynku                                 e) termomodernizację budynku                                f) ocieplenie ścian                                     g) chodniki                                                  h) wymiana instalacji elektrycznej, c.o, remont sali gimnastycznej (128.223,01)</t>
  </si>
  <si>
    <t>Ścieżki spacerowe z polbruku z krawężnikami</t>
  </si>
  <si>
    <t>Ogrodzenie terenu przy parkingu Urzędu Gminy Nowa Wieś Wielka</t>
  </si>
  <si>
    <t>Sieć światłowodowa w gminie Nowa Wieś Wielka</t>
  </si>
  <si>
    <t>99.</t>
  </si>
  <si>
    <t>100.</t>
  </si>
  <si>
    <t>Monitor LCD 23 LG (2 szt.)                        /11-554-2015, 11/555/2015/</t>
  </si>
  <si>
    <t>Serwer plików /11-68-5/</t>
  </si>
  <si>
    <t>Sieć teleinformatyczna /11-3-14-1/</t>
  </si>
  <si>
    <t>Drukarka HP LJ 1000 /11-59-3/</t>
  </si>
  <si>
    <t>Zestaw komputerowy /11-67-3/</t>
  </si>
  <si>
    <t>Switch Extreme /11-280-2014/</t>
  </si>
  <si>
    <t>Serwery NTT Tytan  Advanced                  /11-281-14,11-282-14/</t>
  </si>
  <si>
    <t>174.</t>
  </si>
  <si>
    <t>175.</t>
  </si>
  <si>
    <t>177.</t>
  </si>
  <si>
    <t>180.</t>
  </si>
  <si>
    <t>Centrala telefoniczna PBX Serwer Libra</t>
  </si>
  <si>
    <t>Klimatyzator ścienny Samsung RAC 2014</t>
  </si>
  <si>
    <t>Skaner Fujitsu fi 7280</t>
  </si>
  <si>
    <t>216.</t>
  </si>
  <si>
    <t>217.</t>
  </si>
  <si>
    <t>218.</t>
  </si>
  <si>
    <t>219.</t>
  </si>
  <si>
    <t>Sieć kanlizacji sanitarnej w Nowej Wsi Wielkiej - ul. Dębowa</t>
  </si>
  <si>
    <t>Nowa Wies Wielka</t>
  </si>
  <si>
    <t>Sieć wodociągowa i kanalizacja  sanitarna w Nowej Wsi Wielkiej-ul. Stolarska</t>
  </si>
  <si>
    <t>Sieć wodociągowa w Prądocinie-ul.Leśna</t>
  </si>
  <si>
    <t>Sieć wodociągowa w Prądocinie (rejon działki 214)</t>
  </si>
  <si>
    <t>Sieć wodociągowa w Prądocinie wg. trasy przebiegającej przez dz. 216/3, 238/10, 238/23, 235/1 oraz z działce nr 42 w Dobromierzu</t>
  </si>
  <si>
    <t>Sieć wodociągowa w Tarkowie Dolnym</t>
  </si>
  <si>
    <t>Tarkowo Dolne</t>
  </si>
  <si>
    <t>Sieć wodociągowa w Tarkowie Dolnym w rejonie dzialki nr 111</t>
  </si>
  <si>
    <t>Kanalizacja sanitarna z odgałęzieniami w miejscowości Brzoza - Północ w Gminie Nowa Wieś Wielka</t>
  </si>
  <si>
    <t>Brzoza-Północ</t>
  </si>
  <si>
    <t>Odcinek sieci kanalizacji sanitarnej na działce ew. nr 86 i nr 27/14 w Dziemionnie</t>
  </si>
  <si>
    <t>Budynek administracyjny przy ul. Rolnej 6 w Nowej Wsi Wielkiej</t>
  </si>
  <si>
    <t>Kanalizacja sanitarna ul. Parkowa w Dziemionnie</t>
  </si>
  <si>
    <t>Sieć wodociągowa w miejscowości Kobylarnia (rejon ul. Wilczej i Zajęczej)</t>
  </si>
  <si>
    <t>Sieć wodociągowa w rejonie ul. Leśnej i Letniskowej w Prądocinie</t>
  </si>
  <si>
    <t>Sieć wodociągowa w ul. Dworcowej w Nowej Wsi Wielkiej</t>
  </si>
  <si>
    <t>Sieć wodociągowa w ul. Okrężnej w Brzozie</t>
  </si>
  <si>
    <t>Ogrodzenie przy Gminnym Ośrodku Kultury w Nowej Wsi Wielkiej</t>
  </si>
  <si>
    <t>Monitoring gminny</t>
  </si>
  <si>
    <t>Monitoring w Olimpinie</t>
  </si>
  <si>
    <t>Blaszane pomieszczenia gospodarcze przy ul. Al. Pokoju 3A w Nowej Wsi Wielkiej</t>
  </si>
  <si>
    <t>97.</t>
  </si>
  <si>
    <t>108.</t>
  </si>
  <si>
    <t>109.</t>
  </si>
  <si>
    <t>110.</t>
  </si>
  <si>
    <t>111.</t>
  </si>
  <si>
    <t>112.</t>
  </si>
  <si>
    <t>179.</t>
  </si>
  <si>
    <t>186.</t>
  </si>
  <si>
    <t>187.</t>
  </si>
  <si>
    <t>200.</t>
  </si>
  <si>
    <t>203.</t>
  </si>
  <si>
    <t>205.</t>
  </si>
  <si>
    <t>230.</t>
  </si>
  <si>
    <t>231.</t>
  </si>
  <si>
    <t>234.</t>
  </si>
  <si>
    <t>Sieć kanalizacji sanitarnej w obrębie działki ew nr 77/16 w Brzozie</t>
  </si>
  <si>
    <t>Sieć wodociągowa w Tarkowie Dolnym -spięcie sieci z osiedlem od strony DK 25</t>
  </si>
  <si>
    <t>Sieć wodciągowa w miejscowości Prądocin (osiedle przy ul. Bydgoskiej)</t>
  </si>
  <si>
    <t>Sieć wodociągowa w obrębie działki ew nr 77/16 w Brzozie</t>
  </si>
  <si>
    <t>Sieć wodociągowa w Tarkowie Dolnym - spięcie sieci pod PKP oraz sieci pomiedzy DK 25 i PKP</t>
  </si>
  <si>
    <t xml:space="preserve">Wjazd do parkingu i ogrodzenie boiska Gimnazjum w Brzozie  ogrodzenie boiska sportowego w Gminazjum- </t>
  </si>
  <si>
    <t>Budynek mieszkalny będący przybudówką przy ul. Ogrodowej 12                                    w Nowej Wsi Wielkiej</t>
  </si>
  <si>
    <t xml:space="preserve">Budynki i lokale przyjęte od Ośrodka Sportu i Rekreacji                                    </t>
  </si>
  <si>
    <t>Budynek mieszkalny wraz z świetlicą           w Januszkowie 7</t>
  </si>
  <si>
    <t xml:space="preserve">Gminna Przychodnia w Nowej Wsi Wielkiej                                                                                                 </t>
  </si>
  <si>
    <t xml:space="preserve">Obiekty inżynierii lądowej i wodnej przyjęte od Ośrodka Sportu i Rekreacji   </t>
  </si>
  <si>
    <t>Ogrodzenie działki gminnej przy plaży w Chmielnikach 11</t>
  </si>
  <si>
    <t>Serwer typu M-Dell Power Edge T 610</t>
  </si>
  <si>
    <t>196.</t>
  </si>
  <si>
    <t>Drukarka etykiet zebra wraz z czytnikiem kodów /11-559/2015/</t>
  </si>
  <si>
    <t>Zestaw komputerowy /11-66-1/</t>
  </si>
  <si>
    <t>Sieć wodociągowa Prądocin-Dobromierz</t>
  </si>
  <si>
    <t>Sieć wodociągowa w Nowej Wiosce</t>
  </si>
  <si>
    <t>Sieć wodociągowa w Prądocinie na działkach nr 129 i 142</t>
  </si>
  <si>
    <t>Kserokopiarka Konica Minlota BIZHUB C3351</t>
  </si>
  <si>
    <t>Kontener magazynowy w Nowym Smolnie</t>
  </si>
  <si>
    <t>Sieć wodociągowa w Tarkowie Dolnym na działkach nr 138/12 i 141</t>
  </si>
  <si>
    <t>Sieć wodociągowa Nowa Wioska-Dąbrowa Wielka-Leszyce-Dobromierz Górny</t>
  </si>
  <si>
    <t>Sieć wodociągowa w Januszkowie-ul. Słowikowa</t>
  </si>
  <si>
    <t>Sieć wodociągowa w Tarkowie Dolnym-ul. Prosta</t>
  </si>
  <si>
    <t>Sieć  wodociągowa w Tarkowie Dolnym na działkach nr 205/1,202 i 211</t>
  </si>
  <si>
    <t>Nowa Wioska-Dąbrowa Wielka-Leszyce-Dobromierz Górny</t>
  </si>
  <si>
    <t>Nowa Wioska</t>
  </si>
  <si>
    <t>Prądocin-Dobromierz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</si>
  <si>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</si>
  <si>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</si>
  <si>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</si>
  <si>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</si>
  <si>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</si>
  <si>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</si>
  <si>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</si>
  <si>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</si>
  <si>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</si>
  <si>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181.</t>
  </si>
  <si>
    <t>212.</t>
  </si>
  <si>
    <t>235.</t>
  </si>
  <si>
    <t>123.</t>
  </si>
  <si>
    <t>222.</t>
  </si>
  <si>
    <t>223.</t>
  </si>
  <si>
    <t>226.</t>
  </si>
  <si>
    <t>228.</t>
  </si>
  <si>
    <t>233.</t>
  </si>
  <si>
    <t>236.</t>
  </si>
  <si>
    <t>237.</t>
  </si>
  <si>
    <t>Wiata w Olimpinie</t>
  </si>
  <si>
    <t>Kanalizacja sanitarna w Nowej Wsi Wielkiej - ul. Miodowa</t>
  </si>
  <si>
    <t>Sieć kanalizacji sanitarnej w Dziemionnie</t>
  </si>
  <si>
    <t>Odwodnienie ulicy w Brzozie przy Pomniku Powstańców Wielkopolskich</t>
  </si>
  <si>
    <t>Ogrodzenie nieruchomości w Kobylarni przy ul. Prostej</t>
  </si>
  <si>
    <t>220.</t>
  </si>
  <si>
    <t>243.</t>
  </si>
  <si>
    <t>244.</t>
  </si>
  <si>
    <t>Monitoring w budynku wielofunkcyjnym w Brzozie</t>
  </si>
  <si>
    <t>Klimatyzatory ścienne Bosch Climate 8000 w budynku świetlicy w Prądocinie</t>
  </si>
  <si>
    <t>Przyczepa do transportu osadu</t>
  </si>
  <si>
    <t>Altana ogrodowa w Leszycach</t>
  </si>
  <si>
    <t>Sieć kanalizacji sanitarnej w Brzozie- -ul. Orla</t>
  </si>
  <si>
    <t>Siec wodociągowa na działce nr 40/7 w Dziemionnie</t>
  </si>
  <si>
    <t>Sieć wodociągowa w Brzozie  - ul Orla</t>
  </si>
  <si>
    <t>Siec wodociągowa w Nowej Wiosce</t>
  </si>
  <si>
    <t>Siec wodociągowa w Tarkowie Dolnym</t>
  </si>
  <si>
    <t>Siec wodociągowa w Tarkowie Dolnym - ul. Nowa</t>
  </si>
  <si>
    <t>Boisko szkolne przy Szkole Postawowej w Nowej Wsi Wielkiej</t>
  </si>
  <si>
    <t>Piłkochwyt do Szkoły Postawowej im. Powstańców Wielkopolskich w Brzozie</t>
  </si>
  <si>
    <t>Samochód pogotowia technicznego z urządzeniem wysokociśnieniowym Renault Master</t>
  </si>
  <si>
    <t>Ciągnik New Holland z ładowaczem czołowym</t>
  </si>
  <si>
    <t>Samochód asenizacyjny marki DAF</t>
  </si>
  <si>
    <t>Dobromierz</t>
  </si>
  <si>
    <t>Sieć wodociągowa na działce nr 248 w Nowym Smolnie</t>
  </si>
  <si>
    <t>Stół bilardowy Roma do świetlicy w Prądocinie</t>
  </si>
  <si>
    <t xml:space="preserve">Świetlica w Nowej Wiosce </t>
  </si>
  <si>
    <t>Ogrodzenie działki gminnej przy                         ul. Komunalnej i Bydgoskiej w Nowej Wsi Wielkiej</t>
  </si>
  <si>
    <t>Monitoring na placu zabaw przy                       ul. Nadrzecznej w Olimpinie</t>
  </si>
  <si>
    <t>Syrena elektroniczna DSE 600S (Brzoza)</t>
  </si>
  <si>
    <t>Syrena elektroniczna DSE 600S (Nowa Wieś Wielka)</t>
  </si>
  <si>
    <t xml:space="preserve">Oświetlenie uliczne na drogach gminnych                                                       </t>
  </si>
  <si>
    <t>Plac zabaw w Nowej Wiosce</t>
  </si>
  <si>
    <t>Trybuna 3 rzędowa na boisku sportowym w Brzozie wraz z utwardzeniem terenu</t>
  </si>
  <si>
    <t>Budynek przedszkola 6-cio oddziałowego "Jarzebinka" w Brzozie</t>
  </si>
  <si>
    <t xml:space="preserve">Oczyszczalnia ścieków w Brzozie                   </t>
  </si>
  <si>
    <t>Przebieralnia dla personelu oraz szorowarka bateryjna do budynku Przedszkola "Jarzeębinka" w Brzozie</t>
  </si>
  <si>
    <t>Sieć kanalizacji sanitarnej na odcinku Dziemionna-Prądocin</t>
  </si>
  <si>
    <t>Dziemionna-Prądocin</t>
  </si>
  <si>
    <t>Sieć wodociągowa w Nowej Wsi Wielkiej na działce nr 114/4</t>
  </si>
  <si>
    <t>Sieć wodociągowa wKobylarni</t>
  </si>
  <si>
    <t>Kanalizacja sanitarna w Nowej Wsi Wielkiej przy ul. Wiaduktowej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</si>
  <si>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</si>
  <si>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</si>
  <si>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</si>
  <si>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</si>
  <si>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</si>
  <si>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</si>
  <si>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</si>
  <si>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</si>
  <si>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</si>
  <si>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</si>
  <si>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198.</t>
  </si>
  <si>
    <t>239.</t>
  </si>
  <si>
    <t>240.</t>
  </si>
  <si>
    <t>241.</t>
  </si>
  <si>
    <t>242.</t>
  </si>
  <si>
    <t>Wiata rowerowa w Brzozie</t>
  </si>
  <si>
    <t>Kosiarka samojezdna John Deere X350R</t>
  </si>
  <si>
    <t>Sieć kanalizacyjna w Prądocinie na działce ew. nr 102/9 i 104/5</t>
  </si>
  <si>
    <t>Sieć wodociągowa na ulicy Grabowej i Lipowej w Prądocinie</t>
  </si>
  <si>
    <t>Sieć wodociągowa  na ulicy Bocianowej w Brzozie</t>
  </si>
  <si>
    <t>Sieć wodociągowa na ulicy Jaskółczej w Brzozie</t>
  </si>
  <si>
    <t>Ekran multimedialny z rzutnikiem AVTEK VIDEO 300P  przekazano do Szkoły podstawowej w Nowej Wsi Wielkiej</t>
  </si>
  <si>
    <t>Nowa Wieś Wielka, ul.Ogrodowa 1</t>
  </si>
  <si>
    <t>Regeneracja płyty boiska sportowego przy Szkole Podstawowej w Brzozie</t>
  </si>
  <si>
    <t>Kolektor tłoczny Prądocin-Brzoza wraz z kanalizacją sanitarną w miejscowości Prądocin</t>
  </si>
  <si>
    <t>Sieć wodociągowa w Dąbrowie Wielkiej na działce nr 263/1,132/5, 277 i 150/2</t>
  </si>
  <si>
    <t>Sieć kanalizacyjna w Nowej Wsi Wielkiej                         ul. Tartarczna</t>
  </si>
  <si>
    <t>Sieć wodociągowa w Olimpinie na działce nr 37/1, 38/11,38/15</t>
  </si>
  <si>
    <t>Sieć wodociągowa w Prądocinie na działce                nr 174/2, 174/9, 174/12</t>
  </si>
  <si>
    <t>Sieć wodociągowa w Olimpinie na działkach              ew. nr 203,471,314/2,313/1,474</t>
  </si>
  <si>
    <t>Sieć wodociągowa w Prądocinie na działce 102/9 i 104/5</t>
  </si>
  <si>
    <t>Prądocin-Brzoza</t>
  </si>
  <si>
    <t>Dąbrowa Wielka</t>
  </si>
  <si>
    <t>189.</t>
  </si>
  <si>
    <t>213.</t>
  </si>
  <si>
    <t>214.</t>
  </si>
  <si>
    <t>215.</t>
  </si>
  <si>
    <t>227.</t>
  </si>
  <si>
    <r>
      <rPr>
        <b/>
        <i/>
        <sz val="8"/>
        <rFont val="Arial"/>
        <family val="2"/>
      </rPr>
      <t xml:space="preserve">Budynek mieszkalny w Chmielnikach </t>
    </r>
    <r>
      <rPr>
        <sz val="8"/>
        <rFont val="Arial"/>
        <family val="0"/>
      </rPr>
      <t xml:space="preserve">         (3 lokale mieszkalne)</t>
    </r>
  </si>
  <si>
    <r>
      <rPr>
        <b/>
        <i/>
        <sz val="8"/>
        <rFont val="Arial"/>
        <family val="2"/>
      </rPr>
      <t xml:space="preserve">Budynek mieszkalny przy                          ul. Bydgoskiej 2 w Nowej Wsi Wielkiej  </t>
    </r>
    <r>
      <rPr>
        <b/>
        <sz val="8"/>
        <rFont val="Arial"/>
        <family val="2"/>
      </rPr>
      <t xml:space="preserve">   </t>
    </r>
    <r>
      <rPr>
        <sz val="8"/>
        <rFont val="Arial"/>
        <family val="0"/>
      </rPr>
      <t xml:space="preserve">   (lokal użytkowy)</t>
    </r>
  </si>
  <si>
    <r>
      <rPr>
        <b/>
        <i/>
        <sz val="8"/>
        <rFont val="Arial"/>
        <family val="2"/>
      </rPr>
      <t>Budynek mieszkalny przy ul. Al. Pokoju w Nowej Wsi Wielkiej</t>
    </r>
    <r>
      <rPr>
        <sz val="8"/>
        <rFont val="Arial"/>
        <family val="0"/>
      </rPr>
      <t xml:space="preserve"> (mieszkania chronione, ogrodzenie)</t>
    </r>
  </si>
  <si>
    <r>
      <rPr>
        <b/>
        <i/>
        <sz val="8"/>
        <rFont val="Arial"/>
        <family val="2"/>
      </rPr>
      <t xml:space="preserve">Budynek Urzędu Gminy NWW       </t>
    </r>
    <r>
      <rPr>
        <sz val="8"/>
        <rFont val="Arial"/>
        <family val="2"/>
      </rPr>
      <t xml:space="preserve">                         - montaż klimatyzacji                         </t>
    </r>
  </si>
  <si>
    <r>
      <rPr>
        <b/>
        <i/>
        <sz val="8"/>
        <rFont val="Arial"/>
        <family val="2"/>
      </rPr>
      <t xml:space="preserve">Budynek mieszkalny przy ul. Ogrodowej 13 w Brzozie   </t>
    </r>
    <r>
      <rPr>
        <sz val="8"/>
        <rFont val="Arial"/>
        <family val="2"/>
      </rPr>
      <t xml:space="preserve">                                                     - nabyto spadek na podstawie ustawy              z dobrodziejstwem inwentarza,</t>
    </r>
  </si>
  <si>
    <r>
      <rPr>
        <b/>
        <i/>
        <sz val="8"/>
        <rFont val="Arial"/>
        <family val="2"/>
      </rPr>
      <t>OSP Nowa Wieś Wielka</t>
    </r>
    <r>
      <rPr>
        <sz val="8"/>
        <rFont val="Arial"/>
        <family val="0"/>
      </rPr>
      <t xml:space="preserve"> + magazyn paliw</t>
    </r>
  </si>
  <si>
    <r>
      <rPr>
        <b/>
        <i/>
        <sz val="8"/>
        <rFont val="Arial"/>
        <family val="2"/>
      </rPr>
      <t xml:space="preserve">Boisko sportowe - ORLIK 2012  w Nowej Wsi Wielkiej   </t>
    </r>
    <r>
      <rPr>
        <sz val="8"/>
        <rFont val="Arial"/>
        <family val="2"/>
      </rPr>
      <t xml:space="preserve">                                                    -wykonanie boiska do piłki nożnej o powierzchni 1860m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oraz boiska wielofunkcyjnego o pow. 613,11m</t>
    </r>
    <r>
      <rPr>
        <vertAlign val="superscript"/>
        <sz val="8"/>
        <rFont val="Arial"/>
        <family val="2"/>
      </rPr>
      <t>2.,</t>
    </r>
  </si>
  <si>
    <r>
      <rPr>
        <b/>
        <i/>
        <sz val="8"/>
        <rFont val="Arial"/>
        <family val="2"/>
      </rPr>
      <t xml:space="preserve">Boisko do koszykówki w Nowej Wsi Wielkiej przy ul. Pięknej                          </t>
    </r>
    <r>
      <rPr>
        <sz val="8"/>
        <rFont val="Arial"/>
        <family val="2"/>
      </rPr>
      <t xml:space="preserve">      - nawierzchnia boiska z kostki brukowej,</t>
    </r>
  </si>
  <si>
    <r>
      <rPr>
        <b/>
        <i/>
        <sz val="8"/>
        <rFont val="Arial"/>
        <family val="2"/>
      </rPr>
      <t>Chodnik dla pieszych w Brzozie przy cmentarzu</t>
    </r>
    <r>
      <rPr>
        <sz val="8"/>
        <rFont val="Arial"/>
        <family val="2"/>
      </rPr>
      <t xml:space="preserve"> o szer. 2m i dł. 501m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2"/>
      </rPr>
      <t xml:space="preserve">,           </t>
    </r>
    <r>
      <rPr>
        <sz val="8"/>
        <rFont val="Arial"/>
        <family val="0"/>
      </rPr>
      <t>pow. wjazdów 25m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3 zjazdy na podbudowie 225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chodnik do zatoki autobusowej 163m</t>
    </r>
    <r>
      <rPr>
        <vertAlign val="superscript"/>
        <sz val="8"/>
        <rFont val="Arial"/>
        <family val="0"/>
      </rPr>
      <t>2,</t>
    </r>
  </si>
  <si>
    <r>
      <rPr>
        <b/>
        <i/>
        <sz val="8"/>
        <rFont val="Arial"/>
        <family val="2"/>
      </rPr>
      <t xml:space="preserve">Droga transportu rolniczego Nowa Wioska - Tarkowo Dolne     </t>
    </r>
    <r>
      <rPr>
        <sz val="8"/>
        <rFont val="Arial"/>
        <family val="2"/>
      </rPr>
      <t xml:space="preserve">                                             - utwardzenie kruszywem 1,2 km; szer. 4m na odcinku 1 km, gr. asfaltu 6cm;                                 pow. 4.000m w Nowej Wiosce;                                     - nawierzchnia tłuczeniowa o szer. 4,5m          i dł. 1,65 km w Tarkowie Dolnym</t>
    </r>
  </si>
  <si>
    <r>
      <rPr>
        <b/>
        <i/>
        <sz val="8"/>
        <rFont val="Arial"/>
        <family val="2"/>
      </rPr>
      <t xml:space="preserve">Droga Tarkowo Dolne - Dziemionna        </t>
    </r>
    <r>
      <rPr>
        <sz val="8"/>
        <rFont val="Arial"/>
        <family val="2"/>
      </rPr>
      <t xml:space="preserve">         - podział, podkłady</t>
    </r>
  </si>
  <si>
    <r>
      <rPr>
        <b/>
        <i/>
        <sz val="8"/>
        <rFont val="Arial"/>
        <family val="2"/>
      </rPr>
      <t xml:space="preserve">Plac zabaw w Jakubowie    </t>
    </r>
    <r>
      <rPr>
        <sz val="8"/>
        <rFont val="Arial"/>
        <family val="2"/>
      </rPr>
      <t xml:space="preserve">                          - montaż huśtawki ,                                                   - montaż dwóch piłkochwytów                      </t>
    </r>
  </si>
  <si>
    <r>
      <rPr>
        <b/>
        <i/>
        <sz val="8"/>
        <rFont val="Arial"/>
        <family val="2"/>
      </rPr>
      <t xml:space="preserve">Plac zabaw w  Nowej Wsi Wielkiej                        przy ul. Kwiatowej                 </t>
    </r>
    <r>
      <rPr>
        <sz val="8"/>
        <rFont val="Arial"/>
        <family val="2"/>
      </rPr>
      <t xml:space="preserve">                              - montaż siłowni zewnętrznej ,                             - doposażono w zestaw zabawowy Alex,                                       </t>
    </r>
  </si>
  <si>
    <r>
      <rPr>
        <b/>
        <i/>
        <sz val="8"/>
        <rFont val="Arial"/>
        <family val="2"/>
      </rPr>
      <t xml:space="preserve">Plac zabaw w Nowej Wsi Wielkiej               przy ul. Pięknej                                     </t>
    </r>
    <r>
      <rPr>
        <sz val="8"/>
        <rFont val="Arial"/>
        <family val="2"/>
      </rPr>
      <t xml:space="preserve">                   - montaż siłowni zewnętrznej</t>
    </r>
  </si>
  <si>
    <r>
      <t xml:space="preserve">Plac zabaw w Olimpinie                                  </t>
    </r>
    <r>
      <rPr>
        <sz val="8"/>
        <rFont val="Arial"/>
        <family val="2"/>
      </rPr>
      <t xml:space="preserve">- wykonano ogrodzenie i parking,                    - zakupiono namiot, 2 szt. bramek do piłki nożnej, 3 piłkochwyty,                                         - zamontowano ogrodzenie oraz wykonano system nawadniania placu zabaw,                  </t>
    </r>
  </si>
  <si>
    <r>
      <rPr>
        <b/>
        <i/>
        <sz val="8"/>
        <rFont val="Arial"/>
        <family val="2"/>
      </rPr>
      <t xml:space="preserve">Teren rekreacyjny w miejscowości Prądocin, Gmina Nowa Wieś Wielka    </t>
    </r>
    <r>
      <rPr>
        <sz val="8"/>
        <rFont val="Arial"/>
        <family val="2"/>
      </rPr>
      <t>składa się z boiska do mini koszykówki o pow. 53,20 mkw oraz placu zabaw.</t>
    </r>
  </si>
  <si>
    <r>
      <rPr>
        <b/>
        <i/>
        <sz val="8"/>
        <rFont val="Arial"/>
        <family val="2"/>
      </rPr>
      <t xml:space="preserve">Ścieżka pieszo-rowerowa na trasie                Nowa Wieś Wielka-Tarkowo Dolne           </t>
    </r>
    <r>
      <rPr>
        <sz val="8"/>
        <rFont val="Arial"/>
        <family val="2"/>
      </rPr>
      <t xml:space="preserve">      o szer. 3m i dł. 1191,5m</t>
    </r>
  </si>
  <si>
    <r>
      <rPr>
        <b/>
        <i/>
        <sz val="8"/>
        <rFont val="Arial"/>
        <family val="2"/>
      </rPr>
      <t xml:space="preserve">Ulica Dębowa wraz z odwodnieniem poprzez studnie chłonne w Brzozie       </t>
    </r>
    <r>
      <rPr>
        <sz val="8"/>
        <rFont val="Arial"/>
        <family val="2"/>
      </rPr>
      <t xml:space="preserve">               -nawierzchnia ulicy o dł. 224m i szer.5m z kostki betonowej ,                                              - wykonano 12 szt. studni chłonnych z kręgów betonowych, zjazdy na posesje i chodniki</t>
    </r>
  </si>
  <si>
    <r>
      <rPr>
        <b/>
        <i/>
        <sz val="8"/>
        <rFont val="Arial"/>
        <family val="2"/>
      </rPr>
      <t xml:space="preserve">Ulica Dolina w Brzozie wraz                                z odwodnieniem                               </t>
    </r>
    <r>
      <rPr>
        <sz val="8"/>
        <rFont val="Arial"/>
        <family val="2"/>
      </rPr>
      <t xml:space="preserve">                          - nawierzchnia ulicy o dł. 158mb z kostki betonowej,                                                                           - wykonano 14 szt. studni chłonnych z kręgów betonowych,</t>
    </r>
  </si>
  <si>
    <r>
      <rPr>
        <b/>
        <i/>
        <sz val="8"/>
        <rFont val="Arial"/>
        <family val="2"/>
      </rPr>
      <t xml:space="preserve">Ulica Kasztanowa w Brzozie wraz z odwodnieniem    </t>
    </r>
    <r>
      <rPr>
        <sz val="8"/>
        <rFont val="Arial"/>
        <family val="2"/>
      </rPr>
      <t xml:space="preserve">                                                 - nawierzchnia asfaltowa o dł. 602m                     i szerokości jezdni 6m oraz chodnika           dla pieszych o szer. 1,25m,                                     - studnie chłonne </t>
    </r>
    <r>
      <rPr>
        <sz val="8"/>
        <rFont val="Czcionka tekstu podstawowego"/>
        <family val="0"/>
      </rPr>
      <t>Ø</t>
    </r>
    <r>
      <rPr>
        <sz val="8"/>
        <rFont val="Arial"/>
        <family val="2"/>
      </rPr>
      <t>1400mm - 12 szt.</t>
    </r>
  </si>
  <si>
    <r>
      <rPr>
        <b/>
        <i/>
        <sz val="8"/>
        <rFont val="Arial"/>
        <family val="2"/>
      </rPr>
      <t xml:space="preserve">Ulica Kolejowa w Brzozie      </t>
    </r>
    <r>
      <rPr>
        <sz val="8"/>
        <rFont val="Arial"/>
        <family val="2"/>
      </rPr>
      <t xml:space="preserve">                        - nawierzchnia bitumiczna o gr. 7,7cm         i szer. 4m na pow. 1.120m</t>
    </r>
    <r>
      <rPr>
        <vertAlign val="superscript"/>
        <sz val="8"/>
        <rFont val="Arial"/>
        <family val="0"/>
      </rPr>
      <t xml:space="preserve">2                                                     </t>
    </r>
    <r>
      <rPr>
        <sz val="8"/>
        <rFont val="Arial"/>
        <family val="0"/>
      </rPr>
      <t xml:space="preserve"> - nawierzchnia na pow. 625m</t>
    </r>
    <r>
      <rPr>
        <vertAlign val="superscript"/>
        <sz val="8"/>
        <rFont val="Arial"/>
        <family val="0"/>
      </rPr>
      <t>2</t>
    </r>
  </si>
  <si>
    <r>
      <rPr>
        <b/>
        <i/>
        <sz val="8"/>
        <rFont val="Arial"/>
        <family val="2"/>
      </rPr>
      <t xml:space="preserve">Ulica Krótka i Cisowa wraz z odwodnieniem w miejscowości Brzoza  </t>
    </r>
    <r>
      <rPr>
        <sz val="8"/>
        <rFont val="Arial"/>
        <family val="2"/>
      </rPr>
      <t xml:space="preserve">                                        - nawierzchnia ulicy o dł.612m z kostki betonowej koloru szarego                           -wybudowano zjazdy na posesje, chodniki z kostki betonowej oraz 27 szt. studni chłonnych z kręgów betonowych</t>
    </r>
  </si>
  <si>
    <r>
      <rPr>
        <b/>
        <i/>
        <sz val="8"/>
        <rFont val="Arial"/>
        <family val="2"/>
      </rPr>
      <t xml:space="preserve">Ulica Okrężna w Brzozie wraz z odwodnieniem - </t>
    </r>
    <r>
      <rPr>
        <sz val="8"/>
        <rFont val="Arial"/>
        <family val="2"/>
      </rPr>
      <t>nawierzchnia ulicy o dł. 380m i szer. 5,0-6,0m z kostki betonowej gr. 8cm, zjazdy na posesje i chodniki, progi zwalniające 4szt.,                                                    -wykonano kanalizację deszczową z rur PVC śr. 300mm - 287m</t>
    </r>
  </si>
  <si>
    <r>
      <rPr>
        <b/>
        <i/>
        <sz val="8"/>
        <rFont val="Arial"/>
        <family val="2"/>
      </rPr>
      <t xml:space="preserve">Ulica Powst. Wlkp. w Brzozie     </t>
    </r>
    <r>
      <rPr>
        <sz val="8"/>
        <rFont val="Arial"/>
        <family val="2"/>
      </rPr>
      <t xml:space="preserve">                   - nawierzchnia bitumiczna o gr. 7,5cm,              szer. 5m i pow. 2.796m2,                              -wybudowano pieszojezdnię o dł. 107m na terenie działek 86/10 i 133/7</t>
    </r>
  </si>
  <si>
    <r>
      <rPr>
        <b/>
        <i/>
        <sz val="8"/>
        <rFont val="Arial"/>
        <family val="2"/>
      </rPr>
      <t xml:space="preserve">Ulica Przemysłowa w Brzozie    </t>
    </r>
    <r>
      <rPr>
        <sz val="8"/>
        <rFont val="Arial"/>
        <family val="0"/>
      </rPr>
      <t xml:space="preserve">                       - szer. 1,5m o pow. 323m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jezdni 5.693m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wjazdów i parkingu 1.776m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studnie chłonne (13 szt.), wpusty uliczne (26 szt.), szer. 3m, dł. 165m</t>
    </r>
  </si>
  <si>
    <r>
      <rPr>
        <b/>
        <i/>
        <sz val="8"/>
        <rFont val="Arial"/>
        <family val="2"/>
      </rPr>
      <t xml:space="preserve">Ulica Poprzeczna w Brzozie  </t>
    </r>
    <r>
      <rPr>
        <sz val="8"/>
        <rFont val="Arial"/>
        <family val="2"/>
      </rPr>
      <t xml:space="preserve">                         - nawierzchnia ulicy o dł. 169 m i szer.        5 m z kostki betonowej,</t>
    </r>
  </si>
  <si>
    <r>
      <rPr>
        <b/>
        <i/>
        <sz val="8"/>
        <rFont val="Arial"/>
        <family val="2"/>
      </rPr>
      <t xml:space="preserve">Ulica Różana wraz z odwodnieniem w Brzozie  </t>
    </r>
    <r>
      <rPr>
        <sz val="8"/>
        <rFont val="Arial"/>
        <family val="0"/>
      </rPr>
      <t xml:space="preserve">                                                                    - nawierzchnia ulicy o dł. 112,71m i szer. 5,0m z kostki betonowej, zjazdy na posesje</t>
    </r>
  </si>
  <si>
    <r>
      <rPr>
        <b/>
        <i/>
        <sz val="8"/>
        <rFont val="Arial"/>
        <family val="2"/>
      </rPr>
      <t xml:space="preserve">Ulica Sosnowa w Brzozie         </t>
    </r>
    <r>
      <rPr>
        <sz val="8"/>
        <rFont val="Arial"/>
        <family val="2"/>
      </rPr>
      <t xml:space="preserve">                                     - nawierzchnia asfaltowa o szer. 6m,         dł. 949m, pow. 5918m</t>
    </r>
    <r>
      <rPr>
        <vertAlign val="superscript"/>
        <sz val="8"/>
        <rFont val="Arial"/>
        <family val="0"/>
      </rPr>
      <t xml:space="preserve">2                                                         </t>
    </r>
    <r>
      <rPr>
        <sz val="8"/>
        <rFont val="Arial"/>
        <family val="0"/>
      </rPr>
      <t xml:space="preserve"> - chodnik 2.131m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wjazdy na posesje            o pow. 699,5 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wybudowano 9 skrzyżowań</t>
    </r>
  </si>
  <si>
    <r>
      <rPr>
        <b/>
        <i/>
        <sz val="8"/>
        <rFont val="Arial"/>
        <family val="2"/>
      </rPr>
      <t xml:space="preserve">Ulica Topolowa wraz z odwodnieniem w Brzozie   </t>
    </r>
    <r>
      <rPr>
        <sz val="8"/>
        <rFont val="Arial"/>
        <family val="2"/>
      </rPr>
      <t xml:space="preserve">                                                        - nawierzchnia ulicy o dł. 145,89m i szer. 3,0m-5,0m z kostki betonowej, zjazdy na posesje, dwustronny chodnik</t>
    </r>
  </si>
  <si>
    <r>
      <rPr>
        <b/>
        <i/>
        <sz val="8"/>
        <rFont val="Arial"/>
        <family val="2"/>
      </rPr>
      <t xml:space="preserve">Ulica Konwaliowa w Nowej Wsi Wielkiej wraz z odwodnieniem      </t>
    </r>
    <r>
      <rPr>
        <sz val="8"/>
        <rFont val="Arial"/>
        <family val="2"/>
      </rPr>
      <t xml:space="preserve">                                                    - wykonano nawierzchnię asfaltową jezdni ulicy o szer. 6,0m i powierzchni 2639m², obustronne chodniki o szer. 2,0m i powierzchni 1482m², oraz wjazdy do posesji o pow. 182m,²                                                -</t>
    </r>
    <r>
      <rPr>
        <sz val="8"/>
        <rFont val="Arial"/>
        <family val="0"/>
      </rPr>
      <t xml:space="preserve"> zbudowano sieć kanalizacji deszczowej  z wpustami ulicznymi ,                                                  - wybudowano próg zwalniający             </t>
    </r>
  </si>
  <si>
    <r>
      <rPr>
        <b/>
        <i/>
        <sz val="8"/>
        <rFont val="Arial"/>
        <family val="2"/>
      </rPr>
      <t xml:space="preserve">Ulica Kwiatowa w Nowej Wsi Wielkiej wraz z odwodnieniem          </t>
    </r>
    <r>
      <rPr>
        <sz val="8"/>
        <rFont val="Arial"/>
        <family val="2"/>
      </rPr>
      <t xml:space="preserve">                                      - nawierzchnia ulicy o dł. 245m o szer. jezdni 5m z kostki betonowej ,                                                - wykonanie  z obu stron jezdni chodnika dla pieszych o szer. 1,25 do 2,00 m z kostki betonowej</t>
    </r>
  </si>
  <si>
    <r>
      <rPr>
        <b/>
        <i/>
        <sz val="8"/>
        <rFont val="Arial"/>
        <family val="2"/>
      </rPr>
      <t xml:space="preserve">Ulica Lipowa w Nowej Wsi Wielkiej          </t>
    </r>
    <r>
      <rPr>
        <sz val="8"/>
        <rFont val="Arial"/>
        <family val="2"/>
      </rPr>
      <t xml:space="preserve">                             - dł. ulicy 172mb, pow. 1.721m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odwodnienie (7 studzienek)</t>
    </r>
  </si>
  <si>
    <r>
      <rPr>
        <b/>
        <i/>
        <sz val="8"/>
        <rFont val="Arial"/>
        <family val="2"/>
      </rPr>
      <t xml:space="preserve">Ulica Miła w Nowej Wsi Wielkiej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- nawierzchnia ulicy o dł. 163m i szer. 5m     z kostki betonowej,                                                   - wykonano: studnie chłonnych z kręgów betonowych-4szt.,chodniki i zjazdy na posesje</t>
    </r>
  </si>
  <si>
    <r>
      <rPr>
        <b/>
        <i/>
        <sz val="8"/>
        <rFont val="Arial"/>
        <family val="2"/>
      </rPr>
      <t xml:space="preserve">Ulica Piękna w Nowej Wsi Wielkiej            wraz z odwodnieniem                            </t>
    </r>
    <r>
      <rPr>
        <sz val="8"/>
        <rFont val="Arial"/>
        <family val="2"/>
      </rPr>
      <t xml:space="preserve">                     -nawierzchnia z kostki  o dł. 187m i szer. 5m,                                                                             -wykonanie chodnika i zjazdów na posesje, odwodnienie ulicy</t>
    </r>
  </si>
  <si>
    <r>
      <rPr>
        <b/>
        <i/>
        <sz val="8"/>
        <rFont val="Arial"/>
        <family val="2"/>
      </rPr>
      <t xml:space="preserve">Ulica Poziomkowa, Jagodowa i Topolowa w Nowej Wsi Wielkiej           </t>
    </r>
    <r>
      <rPr>
        <sz val="8"/>
        <rFont val="Arial"/>
        <family val="2"/>
      </rPr>
      <t xml:space="preserve">                              - nawierzchnia ul.Poziomkowej o dł. 440m i szer.5m z asfaltobetonu,                                    - nawierzchnia ul. Jagodowej o dł. 200m         i sze. 5m z asfaltobetonu,                             - nawierzchnia ul. Topolowej o dł. 97m            i szer. 4,5m z asfaltobetonu</t>
    </r>
  </si>
  <si>
    <r>
      <rPr>
        <b/>
        <i/>
        <sz val="8"/>
        <rFont val="Arial"/>
        <family val="2"/>
      </rPr>
      <t xml:space="preserve">Ulica Przemysłowa w Nowej Wsi Wielkiej  </t>
    </r>
    <r>
      <rPr>
        <sz val="8"/>
        <rFont val="Arial"/>
        <family val="2"/>
      </rPr>
      <t xml:space="preserve">   - wykonano nawierzchnię ulicy o dł. 949,00mb i szer. 5,70mb z betonu asfaltowego</t>
    </r>
  </si>
  <si>
    <r>
      <rPr>
        <b/>
        <i/>
        <sz val="8"/>
        <rFont val="Arial"/>
        <family val="2"/>
      </rPr>
      <t xml:space="preserve">Ulica Świerkowa i Leśna w Brzozie      </t>
    </r>
    <r>
      <rPr>
        <sz val="8"/>
        <rFont val="Arial"/>
        <family val="2"/>
      </rPr>
      <t xml:space="preserve">          - nawierzchnia ulicy o dł. 455 m i szer.          5 m z kostki betonowej</t>
    </r>
  </si>
  <si>
    <r>
      <rPr>
        <b/>
        <i/>
        <sz val="8"/>
        <rFont val="Arial"/>
        <family val="2"/>
      </rPr>
      <t xml:space="preserve">Ulica Sasankowa i Paprocia wraz z odwodnieniem w Nowej Wsi Wielkiej i Dziemionnie                                                </t>
    </r>
    <r>
      <rPr>
        <sz val="8"/>
        <rFont val="Arial"/>
        <family val="2"/>
      </rPr>
      <t xml:space="preserve">      - nawierzchnia ulicy o dł. 468m z betonu asfaltowego wraz z kanalizacją deszczową, wykonano chodniki i zjazdy na posesje</t>
    </r>
  </si>
  <si>
    <r>
      <rPr>
        <b/>
        <i/>
        <sz val="8"/>
        <rFont val="Arial"/>
        <family val="2"/>
      </rPr>
      <t xml:space="preserve">Ulica Słoneczna wraz z odwodnieniem w Nowej Wsi Wielkiej            </t>
    </r>
    <r>
      <rPr>
        <sz val="8"/>
        <rFont val="Arial"/>
        <family val="2"/>
      </rPr>
      <t xml:space="preserve">                              - nawierzchnia ulicy o dł. 112,50m i szer. 5,0-7,0m z kostki betonowej, zjazdy na posesje, chodniki</t>
    </r>
  </si>
  <si>
    <r>
      <rPr>
        <b/>
        <i/>
        <sz val="8"/>
        <rFont val="Arial"/>
        <family val="2"/>
      </rPr>
      <t xml:space="preserve">Ulica Wrzosowa  wraz z odwodnieniem w Nowej Wsi Wielkiej             </t>
    </r>
    <r>
      <rPr>
        <sz val="8"/>
        <rFont val="Arial"/>
        <family val="2"/>
      </rPr>
      <t xml:space="preserve">                               - jezdnia z asfaltobetonu o dł. 386m,                     - wykonano kanalizację deszczową, studnie rewizyjne, wpusty drogowe, zjazdy na posesje z kostki betonowej oraz chodniki,</t>
    </r>
  </si>
  <si>
    <r>
      <rPr>
        <b/>
        <i/>
        <sz val="8"/>
        <rFont val="Arial"/>
        <family val="2"/>
      </rPr>
      <t xml:space="preserve">Ulica Wiaduktowa w Dziemionnie - </t>
    </r>
    <r>
      <rPr>
        <sz val="8"/>
        <rFont val="Arial"/>
        <family val="2"/>
      </rPr>
      <t>nawierzchnia ulicy o dł. 301m i szer. 5,0-6,0m  z kostki betonowej wraz z zjazdami i chodnikami, progi zwalniające, studnie chłonne 26 szt.</t>
    </r>
  </si>
  <si>
    <r>
      <rPr>
        <b/>
        <i/>
        <sz val="8"/>
        <rFont val="Arial"/>
        <family val="2"/>
      </rPr>
      <t xml:space="preserve">Ulica Zakładowa wraz z odwodnieniem w Januszkowie      </t>
    </r>
    <r>
      <rPr>
        <sz val="8"/>
        <rFont val="Arial"/>
        <family val="2"/>
      </rPr>
      <t xml:space="preserve">                                               - nawierzchnia ulicy o dł. 323m i szer. 5,0-6,0m z asfaltobetonu o gr. 4+5cm,                        - studnie chłonne z kręgów betonowych wraz z wpustami ulicznymi wyposażonymi w kraty żeliwne D400 - 38 szt.</t>
    </r>
  </si>
  <si>
    <r>
      <rPr>
        <b/>
        <i/>
        <sz val="8"/>
        <rFont val="Arial"/>
        <family val="2"/>
      </rPr>
      <t xml:space="preserve">Separator przy ul. Kanałowej w Dziemionnie,              </t>
    </r>
    <r>
      <rPr>
        <sz val="8"/>
        <rFont val="Arial"/>
        <family val="2"/>
      </rPr>
      <t xml:space="preserve">                                   - montaż seperatora wód deszczowych</t>
    </r>
  </si>
  <si>
    <r>
      <rPr>
        <b/>
        <i/>
        <sz val="8"/>
        <rFont val="Arial"/>
        <family val="2"/>
      </rPr>
      <t xml:space="preserve">Komputery stacjonarne Optimus Platinum </t>
    </r>
    <r>
      <rPr>
        <sz val="8"/>
        <rFont val="Arial"/>
        <family val="2"/>
      </rPr>
      <t>GH 81S (5 szt.) /11-550-15, 11-551-15, 11-552-15, 11-553-15, 11-554-15/</t>
    </r>
  </si>
  <si>
    <r>
      <rPr>
        <b/>
        <i/>
        <sz val="8"/>
        <rFont val="Arial"/>
        <family val="2"/>
      </rPr>
      <t>Komputer stacjonarny Optimus Platinum GH81S</t>
    </r>
    <r>
      <rPr>
        <sz val="8"/>
        <rFont val="Arial"/>
        <family val="2"/>
      </rPr>
      <t xml:space="preserve"> /11-555-2015/</t>
    </r>
  </si>
  <si>
    <r>
      <rPr>
        <b/>
        <i/>
        <sz val="8"/>
        <rFont val="Arial"/>
        <family val="2"/>
      </rPr>
      <t xml:space="preserve">Urządzenie sieciowe-switch i podłączona do niego sieć teleinformatyczna          </t>
    </r>
    <r>
      <rPr>
        <sz val="8"/>
        <rFont val="Arial"/>
        <family val="2"/>
      </rPr>
      <t xml:space="preserve">      /11-311/2015/</t>
    </r>
  </si>
  <si>
    <r>
      <rPr>
        <b/>
        <i/>
        <sz val="8"/>
        <rFont val="Arial"/>
        <family val="2"/>
      </rPr>
      <t>Zestaw komputerowy</t>
    </r>
    <r>
      <rPr>
        <sz val="8"/>
        <rFont val="Arial"/>
        <family val="2"/>
      </rPr>
      <t xml:space="preserve"> (pozostała drukarka 11-27-1)</t>
    </r>
  </si>
  <si>
    <r>
      <rPr>
        <b/>
        <i/>
        <sz val="8"/>
        <rFont val="Arial"/>
        <family val="2"/>
      </rPr>
      <t xml:space="preserve">Zestawy komputerowe </t>
    </r>
    <r>
      <rPr>
        <sz val="8"/>
        <rFont val="Arial"/>
        <family val="2"/>
      </rPr>
      <t xml:space="preserve">/pozostała drukarka z listwą zasilającą 11-28-4/ </t>
    </r>
  </si>
  <si>
    <r>
      <rPr>
        <b/>
        <i/>
        <sz val="8"/>
        <rFont val="Arial"/>
        <family val="2"/>
      </rPr>
      <t xml:space="preserve">Boisko wielofunkcyjne w Nowym Smolnie </t>
    </r>
    <r>
      <rPr>
        <sz val="8"/>
        <rFont val="Arial"/>
        <family val="2"/>
      </rPr>
      <t xml:space="preserve">                                                             - doposażenie w urządzenia sportowe,</t>
    </r>
  </si>
  <si>
    <t>Studnia głębinowa na boisku sportowym w Nowej Wsi Wielkiej na działce ew. nr 92/4 i 92/7</t>
  </si>
  <si>
    <r>
      <rPr>
        <b/>
        <i/>
        <sz val="8"/>
        <rFont val="Arial"/>
        <family val="2"/>
      </rPr>
      <t xml:space="preserve">Chodnik przy ul. Powstańców Wielkopolskich w Brzozie    </t>
    </r>
    <r>
      <rPr>
        <sz val="8"/>
        <rFont val="Arial"/>
        <family val="2"/>
      </rPr>
      <t xml:space="preserve">                                -chodnik z kostki betonowej o dł.182m            -poszerzenie ul. Powstańców Wielkopolskich na odcinku od ul. Gajowej do ul. Śliwkowej,                                                 - wybudowano chodnik z kostki betonowej o dł. 212,0m, przebudowano zjazd do budynku Szkoły Podstawowej, wykonano kanalizację deszczową,                                        - odwodnienie na wjeździe na teren Szkoły Podstawowej wraz z montażem 16 szt. słupków przeszkodowych,</t>
    </r>
  </si>
  <si>
    <r>
      <rPr>
        <b/>
        <i/>
        <sz val="8"/>
        <rFont val="Arial"/>
        <family val="2"/>
      </rPr>
      <t xml:space="preserve">Droga Prądocin - Kolankowo      </t>
    </r>
    <r>
      <rPr>
        <sz val="8"/>
        <rFont val="Arial"/>
        <family val="2"/>
      </rPr>
      <t xml:space="preserve">                            - szer. 4,5m z poboczami o dł. 1,9km,                     - szer. 4m na odcinku 1 km, gr. asf. 6cm o pow. 4.000m</t>
    </r>
    <r>
      <rPr>
        <vertAlign val="superscript"/>
        <sz val="8"/>
        <rFont val="Arial"/>
        <family val="2"/>
      </rPr>
      <t>2,,</t>
    </r>
  </si>
  <si>
    <r>
      <rPr>
        <b/>
        <i/>
        <sz val="8"/>
        <rFont val="Arial"/>
        <family val="2"/>
      </rPr>
      <t xml:space="preserve">Droga dojazdowa do gruntów rolnych              w Tarkowie Dolnym - </t>
    </r>
    <r>
      <rPr>
        <sz val="8"/>
        <rFont val="Arial"/>
        <family val="2"/>
      </rPr>
      <t>nawierzchnia drogi o dł. 995 m i szer. 5m z asfaltobetonu            o gr. 4+4 cm i powierzchni 5.025 mkw.</t>
    </r>
  </si>
  <si>
    <r>
      <rPr>
        <b/>
        <i/>
        <sz val="8"/>
        <rFont val="Arial"/>
        <family val="2"/>
      </rPr>
      <t xml:space="preserve">Droga gminna na odcinku od drogi powiatowej nr 1548 C Solec Kujawski-Nowa Wieś Wielka do Nowej Wioski       </t>
    </r>
    <r>
      <rPr>
        <sz val="8"/>
        <rFont val="Arial"/>
        <family val="2"/>
      </rPr>
      <t xml:space="preserve">       - nawierzchnia drogi o dł. 600 m i szer.           5 m z asfaltobetonu.</t>
    </r>
  </si>
  <si>
    <r>
      <rPr>
        <b/>
        <i/>
        <sz val="8"/>
        <rFont val="Arial"/>
        <family val="2"/>
      </rPr>
      <t xml:space="preserve">Droga dojazdowa do zabudowań przy ul. Brzozowej nr 5,7,9 w Nowej Wsi Wielkiej </t>
    </r>
    <r>
      <rPr>
        <sz val="8"/>
        <rFont val="Arial"/>
        <family val="2"/>
      </rPr>
      <t>- nawierzchnia ulicy o powierzchni 300 mkw.</t>
    </r>
  </si>
  <si>
    <r>
      <rPr>
        <b/>
        <i/>
        <sz val="8"/>
        <rFont val="Arial"/>
        <family val="2"/>
      </rPr>
      <t>Chodnik w Nowej Wsi Wielkiej przy             ul. Leśnej i progi zwalniające przy             ul. Brzozowej</t>
    </r>
    <r>
      <rPr>
        <sz val="8"/>
        <rFont val="Arial"/>
        <family val="2"/>
      </rPr>
      <t xml:space="preserve"> - chodnik o dł. 511,0m i szer. 1,5-5,0m z kostki betonowej.</t>
    </r>
  </si>
  <si>
    <r>
      <rPr>
        <b/>
        <i/>
        <sz val="8"/>
        <rFont val="Arial"/>
        <family val="2"/>
      </rPr>
      <t xml:space="preserve">Droga transportu rolniczego Dobromierz - Nowa Wieś Wielka          </t>
    </r>
    <r>
      <rPr>
        <sz val="8"/>
        <rFont val="Arial"/>
        <family val="2"/>
      </rPr>
      <t xml:space="preserve">                                   - dł.drogi 2,35 km i szer. 4,5m,                                    - wykonanie nawierzchni asfaltowej drogi gminnej z podbudową w Dobromierzu na długości 650 m i szer. 4 m,                           - wykonano jezdnię asfaltobetonową drogi Prądocin-Dobromierz-NWW od km 0+00 do km 0+516 wraz z włączeniem do drogi krajowej nr 25.</t>
    </r>
  </si>
  <si>
    <r>
      <rPr>
        <b/>
        <i/>
        <sz val="8"/>
        <rFont val="Arial"/>
        <family val="2"/>
      </rPr>
      <t xml:space="preserve">Łącznik pomiędzy ul. Przemysłową                  a ul. Gajową w Nowej Wsi Wielkiej -  </t>
    </r>
    <r>
      <rPr>
        <sz val="8"/>
        <rFont val="Arial"/>
        <family val="2"/>
      </rPr>
      <t>nawierzchnia ulicy o dł. 60m i szer. 5,0-7,0m z kostki betonowej, zjazdy na posesje, chodnik, studnie chłonne.</t>
    </r>
  </si>
  <si>
    <r>
      <rPr>
        <b/>
        <i/>
        <sz val="8"/>
        <rFont val="Arial"/>
        <family val="2"/>
      </rPr>
      <t xml:space="preserve">Kanalizacja deszczowa w                                       ul. Łabiszyńskiej w Brzozie     </t>
    </r>
    <r>
      <rPr>
        <sz val="8"/>
        <rFont val="Arial"/>
        <family val="2"/>
      </rPr>
      <t xml:space="preserve">                    Wykonanie:                                                      -  trzech kanałaów deszczowych:PVCØ500 L=200m, PVCØ400 L=278m, PVCØ315 L=240m,                                                                       - 25 szt. studnii rewizyjnych,                          - seperator 30/300 z osadnikiem 5³(kpl),     </t>
    </r>
  </si>
  <si>
    <r>
      <rPr>
        <b/>
        <i/>
        <sz val="8"/>
        <rFont val="Arial"/>
        <family val="2"/>
      </rPr>
      <t xml:space="preserve">Kładka dla pieszych przez rzekę Noteć               w Brzozie        </t>
    </r>
    <r>
      <rPr>
        <sz val="8"/>
        <rFont val="Arial"/>
        <family val="2"/>
      </rPr>
      <t xml:space="preserve">                                                                      - chodnik z kostki o szer. 2m, pow. 371m</t>
    </r>
    <r>
      <rPr>
        <vertAlign val="superscript"/>
        <sz val="8"/>
        <rFont val="Arial"/>
        <family val="2"/>
      </rPr>
      <t>2,</t>
    </r>
  </si>
  <si>
    <r>
      <rPr>
        <b/>
        <i/>
        <sz val="8"/>
        <rFont val="Arial"/>
        <family val="2"/>
      </rPr>
      <t xml:space="preserve">Modernizacja nawierzchni drogi gminnej w Januszkowie      </t>
    </r>
    <r>
      <rPr>
        <sz val="8"/>
        <rFont val="Arial"/>
        <family val="2"/>
      </rPr>
      <t xml:space="preserve">                                             - wykonanie nawierzchni asfaltowej              gr. 6cm o szerokości 4m na podbudowie z kruszywa, gr.10cm na odcinku 400m,              -  nawierzchnia asfaltowa drogi gminnej z podbudową na długości 600m o szer.         4 m,                                                               - wykonano nawierzchnię asfaltową o             dł. 660,45m z betonu asfaltowego.</t>
    </r>
  </si>
  <si>
    <r>
      <rPr>
        <b/>
        <i/>
        <sz val="8"/>
        <rFont val="Arial"/>
        <family val="2"/>
      </rPr>
      <t xml:space="preserve">Modernizacja drogi gminnej w Nowej Wsi Wielkiej (dojazd do Tartaku i Metalbarku)   </t>
    </r>
    <r>
      <rPr>
        <sz val="8"/>
        <rFont val="Arial"/>
        <family val="2"/>
      </rPr>
      <t xml:space="preserve">                                                 -  wykonanie nawierzchni o dł. 60m i szer. 4m z mieszanki betnowo-asflatowej.</t>
    </r>
  </si>
  <si>
    <r>
      <rPr>
        <b/>
        <i/>
        <sz val="8"/>
        <rFont val="Arial"/>
        <family val="2"/>
      </rPr>
      <t xml:space="preserve">Nawierzchnia asfaltowa na drodze gminnej Nowa Wieś Wielka - Dobromierz  </t>
    </r>
    <r>
      <rPr>
        <sz val="8"/>
        <rFont val="Arial"/>
        <family val="2"/>
      </rPr>
      <t xml:space="preserve">                                                        - nawierzchnia o szer. 5m o pow. 7.500m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na odcinku 1,5 km.</t>
    </r>
  </si>
  <si>
    <r>
      <rPr>
        <b/>
        <i/>
        <sz val="8"/>
        <rFont val="Arial"/>
        <family val="2"/>
      </rPr>
      <t xml:space="preserve">Nawierzchnia asfaltowa na drodze gminnej w Prądocinie         </t>
    </r>
    <r>
      <rPr>
        <sz val="8"/>
        <rFont val="Arial"/>
        <family val="2"/>
      </rPr>
      <t xml:space="preserve">                                               - nawierzchnia asfaltowa z podbudową na długości 350m i szer. 4m .</t>
    </r>
  </si>
  <si>
    <r>
      <rPr>
        <b/>
        <i/>
        <sz val="8"/>
        <rFont val="Arial"/>
        <family val="2"/>
      </rPr>
      <t>Przepust w Tarkowie Dolnym</t>
    </r>
    <r>
      <rPr>
        <sz val="8"/>
        <rFont val="Arial"/>
        <family val="2"/>
      </rPr>
      <t xml:space="preserve">                           - wykonanie przepustu drogowego dla ścieżki rowerowej  w Tarkowie Dolnym wraz z przyczółkami i barierami ochronnymi.</t>
    </r>
  </si>
  <si>
    <r>
      <rPr>
        <b/>
        <i/>
        <sz val="8"/>
        <rFont val="Arial"/>
        <family val="2"/>
      </rPr>
      <t xml:space="preserve">Obiekty sportowo - rekreacyjne we wsi Dobromierz    </t>
    </r>
    <r>
      <rPr>
        <sz val="8"/>
        <rFont val="Arial"/>
        <family val="2"/>
      </rPr>
      <t xml:space="preserve">                                                  - boisko trawiaste o pow. 2.500m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plac integracyjny z kostki betonowej                      o pow. 60m</t>
    </r>
    <r>
      <rPr>
        <vertAlign val="superscript"/>
        <sz val="8"/>
        <rFont val="Arial"/>
        <family val="2"/>
      </rPr>
      <t>2.</t>
    </r>
  </si>
  <si>
    <r>
      <rPr>
        <b/>
        <i/>
        <sz val="8"/>
        <rFont val="Arial"/>
        <family val="2"/>
      </rPr>
      <t xml:space="preserve">Ogrodzenie świetlicy wiejskiej w formie kontenerowej w Leszycach </t>
    </r>
    <r>
      <rPr>
        <sz val="8"/>
        <rFont val="Arial"/>
        <family val="0"/>
      </rPr>
      <t>- ogrodzenie stalowo-panelowe o dł. 122,5 mb.</t>
    </r>
  </si>
  <si>
    <r>
      <rPr>
        <b/>
        <i/>
        <sz val="8"/>
        <rFont val="Arial"/>
        <family val="2"/>
      </rPr>
      <t xml:space="preserve">Parking wraz z odwodnienim przy Urzędzie Gminy Nowa Wieś Wielka    </t>
    </r>
    <r>
      <rPr>
        <sz val="8"/>
        <rFont val="Arial"/>
        <family val="2"/>
      </rPr>
      <t xml:space="preserve">          - wykonano nawierzchnię parkingu z kostki betonowej o powierzchni 1.170,20m</t>
    </r>
    <r>
      <rPr>
        <sz val="8"/>
        <rFont val="Calibri"/>
        <family val="2"/>
      </rPr>
      <t>²</t>
    </r>
    <r>
      <rPr>
        <sz val="8"/>
        <rFont val="Arial"/>
        <family val="2"/>
      </rPr>
      <t>, kanalizację deszczową o dł. 53 cm, chodnik z kostki betonowej o pow. 106m</t>
    </r>
    <r>
      <rPr>
        <sz val="8"/>
        <rFont val="Calibri"/>
        <family val="2"/>
      </rPr>
      <t>²</t>
    </r>
    <r>
      <rPr>
        <sz val="8"/>
        <rFont val="Arial"/>
        <family val="2"/>
      </rPr>
      <t>, oświetlenie 4 słupy.</t>
    </r>
  </si>
  <si>
    <r>
      <rPr>
        <b/>
        <i/>
        <sz val="8"/>
        <rFont val="Arial"/>
        <family val="2"/>
      </rPr>
      <t xml:space="preserve">Plac integracji społecznej w Brzozie          </t>
    </r>
    <r>
      <rPr>
        <sz val="8"/>
        <rFont val="Arial"/>
        <family val="2"/>
      </rPr>
      <t xml:space="preserve">    - nawierzchnia z kostki betonowej                                                                     na pow. 541m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, krawężniki 151mb.</t>
    </r>
  </si>
  <si>
    <r>
      <rPr>
        <b/>
        <i/>
        <sz val="8"/>
        <rFont val="Arial"/>
        <family val="2"/>
      </rPr>
      <t xml:space="preserve">Plac zabaw w Brzozie przy                                 ul. Łabiszyńskiej             </t>
    </r>
    <r>
      <rPr>
        <sz val="8"/>
        <rFont val="Arial"/>
        <family val="2"/>
      </rPr>
      <t xml:space="preserve">                              -  demontaż podłoża z   z płyt poliuretanowych,                                                  - montaż elastycznego podłoża "Sofy Mulch".</t>
    </r>
  </si>
  <si>
    <r>
      <rPr>
        <b/>
        <i/>
        <sz val="8"/>
        <rFont val="Arial"/>
        <family val="2"/>
      </rPr>
      <t xml:space="preserve">Plac zabaw w Dobromierzu        </t>
    </r>
    <r>
      <rPr>
        <sz val="8"/>
        <rFont val="Arial"/>
        <family val="2"/>
      </rPr>
      <t xml:space="preserve">                         - wykonano ogrodzenie o dł. 30mb,                     - zamontowano dwa zestawy na pylonie oraz zestaw Twister.                           </t>
    </r>
  </si>
  <si>
    <r>
      <rPr>
        <b/>
        <i/>
        <sz val="8"/>
        <rFont val="Arial"/>
        <family val="2"/>
      </rPr>
      <t xml:space="preserve">Ulica Akacjowa w Brzozie wraz z odwodnieniem          </t>
    </r>
    <r>
      <rPr>
        <sz val="8"/>
        <rFont val="Arial"/>
        <family val="2"/>
      </rPr>
      <t xml:space="preserve">                                        - nawierzchnia ulicy z kostki betonowej  typu polbruk o dł. 100m i szer. jezdni  od 5,0 do 14,0m                                                     - budowa trzech studni chłonnych oraz oznakowanie ulicy.</t>
    </r>
  </si>
  <si>
    <r>
      <rPr>
        <b/>
        <i/>
        <sz val="8"/>
        <rFont val="Arial"/>
        <family val="2"/>
      </rPr>
      <t xml:space="preserve">Ulica Brzozowa w Brzozie         </t>
    </r>
    <r>
      <rPr>
        <sz val="8"/>
        <rFont val="Arial"/>
        <family val="2"/>
      </rPr>
      <t xml:space="preserve">                         - nawierzchnia ulicy z kostki betonowej             o dł. 295m i szer. 5m                                         - budowa 13 studni chłonnych                        - wykonano zjazdy na posesje.</t>
    </r>
  </si>
  <si>
    <r>
      <rPr>
        <b/>
        <i/>
        <sz val="8"/>
        <rFont val="Arial"/>
        <family val="2"/>
      </rPr>
      <t xml:space="preserve">Ulica Emilii Gierczak w Brzozie wraz z odwodnieniem   </t>
    </r>
    <r>
      <rPr>
        <i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                                    -nawierzchnia ulicy z kostki betonowej          o dł. 134m i szer. 5m ,                                   - wykonanie chodnika i zjazdów na posesje, odwodnienie ulicy.</t>
    </r>
  </si>
  <si>
    <r>
      <rPr>
        <b/>
        <i/>
        <sz val="8"/>
        <rFont val="Arial"/>
        <family val="2"/>
      </rPr>
      <t xml:space="preserve">Ulica Gajowa łącznie z podłączeniem do ulicy Powst. Wlkp. W Brzozie    </t>
    </r>
    <r>
      <rPr>
        <sz val="8"/>
        <rFont val="Arial"/>
        <family val="2"/>
      </rPr>
      <t xml:space="preserve">                    - nawierzchnia ulicy Gajowej o dł. 450m i szer.5m z kostki betonowej.</t>
    </r>
  </si>
  <si>
    <r>
      <rPr>
        <b/>
        <i/>
        <sz val="8"/>
        <rFont val="Arial"/>
        <family val="2"/>
      </rPr>
      <t xml:space="preserve">Ulica Grochowskiego w Brzozie wraz z odwodnieniem       </t>
    </r>
    <r>
      <rPr>
        <sz val="8"/>
        <rFont val="Arial"/>
        <family val="2"/>
      </rPr>
      <t xml:space="preserve">                                                             -nawierzchnia ulicy z kostki betonowej o dł. 380m i szer. 5m,                                                 -odwodnienie ulicy poprzez studnie chłonne (12szt.), wykonanie zjazdów na posesje,                                                        - wykonano nawierzchnię części ul. Porzeczkowej o dł. 144,0m i szer. 5m i ul. Konwaliowej o dł. 150m i szer. 5m z kostki betonowej koloru szarego.</t>
    </r>
  </si>
  <si>
    <r>
      <rPr>
        <b/>
        <i/>
        <sz val="8"/>
        <rFont val="Arial"/>
        <family val="2"/>
      </rPr>
      <t xml:space="preserve">Ulica Kwiatowa w Brzozie            </t>
    </r>
    <r>
      <rPr>
        <sz val="8"/>
        <rFont val="Arial"/>
        <family val="2"/>
      </rPr>
      <t xml:space="preserve">                   - nawierzchnia ulicy o dł. 163m i szer. 5m z kostki betonowej.</t>
    </r>
  </si>
  <si>
    <r>
      <rPr>
        <b/>
        <i/>
        <sz val="8"/>
        <rFont val="Arial"/>
        <family val="2"/>
      </rPr>
      <t xml:space="preserve">Ulica Lipowa wraz z odwodnieniem w Brzozie      </t>
    </r>
    <r>
      <rPr>
        <sz val="8"/>
        <rFont val="Arial"/>
        <family val="2"/>
      </rPr>
      <t xml:space="preserve">                                                         - nawierzchnia ulicy o dł. 178,36 m i szer. 5,0m z kostki betonowej koloru szarego, zjazdy na posesje oraz jednostronny chodnik.</t>
    </r>
  </si>
  <si>
    <r>
      <rPr>
        <b/>
        <i/>
        <sz val="8"/>
        <rFont val="Arial"/>
        <family val="2"/>
      </rPr>
      <t xml:space="preserve">Ulica Łąkowa i Nadrzeczna w Olimpinie wraz zodwodnieniem.                  </t>
    </r>
    <r>
      <rPr>
        <sz val="8"/>
        <rFont val="Arial"/>
        <family val="2"/>
      </rPr>
      <t xml:space="preserve">                             - ul. Łąkowa o dł. 445 m i szer. 5,5m              - ul. Nadrzeczna o dł. 130m i szer. 6,0m       - nawierzchnia ulic z kostki betonowej,wykonanie min.:  chodników dla pieszych, zjazdów na posesje, kanalizacji deszczowej, wpustów ulicznych i studni rewizyjnych,                                                      - wybudowano nawierzchnię ulicy Nadrzecznej na odcinku od. ul. Łąkowej do ul. Piaskowej o dł. 579,5m z kostki betonowej wraz z kanalizacją deszczową oraz łącznik pomiędzy ul. Nadrzeczną-Łąkową-Nasypową w Olimpinie,                        - wykonano nawierzchnię o dł. 353,54 m i szer. 6,0m z kostki betonowej oraz wykonano  drogę przez las na odcinku o dł. 506,40m i szer. 3,5m z betonu asfaltowego,</t>
    </r>
  </si>
  <si>
    <r>
      <rPr>
        <b/>
        <i/>
        <sz val="8"/>
        <rFont val="Arial"/>
        <family val="2"/>
      </rPr>
      <t xml:space="preserve">Ulica Modrakowa wraz z odwodnieniem w Brzozie   </t>
    </r>
    <r>
      <rPr>
        <sz val="8"/>
        <rFont val="Arial"/>
        <family val="2"/>
      </rPr>
      <t xml:space="preserve">                                                             - nawierzchnia ulicy o dł. 169,0m i szer.od 5,0 do 6,0 m z kostki betonowej, zjazdy na posesje oraz chodniki.</t>
    </r>
  </si>
  <si>
    <r>
      <rPr>
        <b/>
        <i/>
        <sz val="8"/>
        <rFont val="Arial"/>
        <family val="2"/>
      </rPr>
      <t xml:space="preserve">Ulica Ogrodowa w Brzozie    </t>
    </r>
    <r>
      <rPr>
        <sz val="8"/>
        <rFont val="Arial"/>
        <family val="2"/>
      </rPr>
      <t xml:space="preserve">                                - pieszojezdnia o szer. 5m i dł. 227m                                                    - nawierzchnia gr. 8cm, 1.150m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wjazdy 66m,                                                                     - ulica o długości 246 m z  betonowej kostki brukowej o szer. 5 m,                                         - wykonanie chodników dla pieszych, wjazdów bramowych, studni chłonnych.</t>
    </r>
  </si>
  <si>
    <r>
      <rPr>
        <b/>
        <i/>
        <sz val="8"/>
        <rFont val="Arial"/>
        <family val="2"/>
      </rPr>
      <t xml:space="preserve">Ulica Polna w Brzozie            </t>
    </r>
    <r>
      <rPr>
        <sz val="8"/>
        <rFont val="Arial"/>
        <family val="2"/>
      </rPr>
      <t xml:space="preserve">                               - dł. ulicy 3777m,szer. 5m, pow. 1885m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chodnik o szer. 1,5m z kostki betonowej .</t>
    </r>
  </si>
  <si>
    <r>
      <rPr>
        <b/>
        <i/>
        <sz val="8"/>
        <rFont val="Arial"/>
        <family val="2"/>
      </rPr>
      <t xml:space="preserve">Ulica Słoneczna wraz z odwodnieniem w Brzozie      </t>
    </r>
    <r>
      <rPr>
        <sz val="8"/>
        <rFont val="Arial"/>
        <family val="0"/>
      </rPr>
      <t xml:space="preserve">                                                                   - nawierzchnia o dł.  173,87m i szer. 5,0m z kostki betonowej, zjazdy na posesje.</t>
    </r>
  </si>
  <si>
    <r>
      <rPr>
        <b/>
        <i/>
        <sz val="8"/>
        <rFont val="Arial"/>
        <family val="2"/>
      </rPr>
      <t xml:space="preserve">Ulica Spokojna i Bukowa w Brzozie wraz  z odwodnieniem     </t>
    </r>
    <r>
      <rPr>
        <sz val="8"/>
        <rFont val="Arial"/>
        <family val="2"/>
      </rPr>
      <t xml:space="preserve">                                          -  nawierzchnia ulicy Bukowej o dł. 187m i szer. 5m z kostki betonowej                                   -nawierzchnia ulicy Spokojnej o dł. 270m i szer. 5m z kostki betonowej,                           - wykonano: 28 szt. studni chłonnych,chodniki z kostki betonowej, zjazdy na posesje.</t>
    </r>
  </si>
  <si>
    <r>
      <rPr>
        <b/>
        <i/>
        <sz val="8"/>
        <rFont val="Arial"/>
        <family val="2"/>
      </rPr>
      <t xml:space="preserve">Ulica Szkolna, skwer wraz odwodnieniem i parking przu ul. Powstańców Wielkopolskich w Brzozie      </t>
    </r>
    <r>
      <rPr>
        <sz val="8"/>
        <rFont val="Arial"/>
        <family val="2"/>
      </rPr>
      <t xml:space="preserve">                                                        - nawierzchnia ulicy z kostki betonowej o szer. 5m na dł. 370m o pow. 1.464m²,                 - chodnik o pow. 894m², zjazdy na posesję o pow.130,4m².</t>
    </r>
  </si>
  <si>
    <r>
      <rPr>
        <b/>
        <i/>
        <sz val="8"/>
        <rFont val="Arial"/>
        <family val="2"/>
      </rPr>
      <t xml:space="preserve">Ulica Wiejska i Projektowana w Brzozie     </t>
    </r>
    <r>
      <rPr>
        <sz val="8"/>
        <rFont val="Arial"/>
        <family val="2"/>
      </rPr>
      <t xml:space="preserve">                                                        - nawierzchnia z kostki betonowej                    ul. Projektowana o szer. 5m na dł. 150m,         ul. Wiejska o szer. 5m na dł. 288m.</t>
    </r>
  </si>
  <si>
    <r>
      <rPr>
        <b/>
        <i/>
        <sz val="8"/>
        <rFont val="Arial"/>
        <family val="2"/>
      </rPr>
      <t xml:space="preserve">Ulica Brzozowa w Nowej Wsi Wielkiej   </t>
    </r>
    <r>
      <rPr>
        <sz val="8"/>
        <rFont val="Arial"/>
        <family val="2"/>
      </rPr>
      <t xml:space="preserve">                             - przebudowa z kruszywa o gr. 15cm               o pow. 1.200m</t>
    </r>
    <r>
      <rPr>
        <vertAlign val="superscript"/>
        <sz val="8"/>
        <rFont val="Arial"/>
        <family val="2"/>
      </rPr>
      <t>2.</t>
    </r>
  </si>
  <si>
    <r>
      <rPr>
        <b/>
        <i/>
        <sz val="8"/>
        <rFont val="Arial"/>
        <family val="2"/>
      </rPr>
      <t xml:space="preserve">Ulica Akacjowa w Nowej Wsi Wielkiej     </t>
    </r>
    <r>
      <rPr>
        <sz val="8"/>
        <rFont val="Arial"/>
        <family val="2"/>
      </rPr>
      <t xml:space="preserve">                              - nawierzchnia o pow. 1.376m</t>
    </r>
    <r>
      <rPr>
        <vertAlign val="superscript"/>
        <sz val="8"/>
        <rFont val="Arial"/>
        <family val="2"/>
      </rPr>
      <t>2.</t>
    </r>
  </si>
  <si>
    <r>
      <rPr>
        <b/>
        <i/>
        <sz val="8"/>
        <rFont val="Arial"/>
        <family val="2"/>
      </rPr>
      <t xml:space="preserve">Ulica Bukowa w Nowej Wsi Wielkiej   </t>
    </r>
    <r>
      <rPr>
        <sz val="8"/>
        <rFont val="Arial"/>
        <family val="2"/>
      </rPr>
      <t xml:space="preserve">                                               - dł. ulicy 191mb, pow. 963m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wjazdów 117m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chodników 529m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kolektor deszczowy Ø300 PCV, L=235mb,</t>
    </r>
  </si>
  <si>
    <r>
      <rPr>
        <b/>
        <i/>
        <sz val="8"/>
        <rFont val="Arial"/>
        <family val="2"/>
      </rPr>
      <t xml:space="preserve">Ulica Kalinowa w Nowej Wsi Wielkiej   </t>
    </r>
    <r>
      <rPr>
        <sz val="8"/>
        <rFont val="Arial"/>
        <family val="2"/>
      </rPr>
      <t xml:space="preserve">                          - dł. 157m, pow. 851m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chodniki 677,5m</t>
    </r>
    <r>
      <rPr>
        <vertAlign val="superscript"/>
        <sz val="8"/>
        <rFont val="Arial"/>
        <family val="2"/>
      </rPr>
      <t>2,</t>
    </r>
  </si>
  <si>
    <r>
      <rPr>
        <b/>
        <i/>
        <sz val="8"/>
        <rFont val="Arial"/>
        <family val="2"/>
      </rPr>
      <t xml:space="preserve">Ulica Kasztanowa w Nowej Wsi Wielkiej    </t>
    </r>
    <r>
      <rPr>
        <sz val="8"/>
        <rFont val="Arial"/>
        <family val="2"/>
      </rPr>
      <t xml:space="preserve">                                                            - dł.157m, pow. 851m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chodnik 677,5m</t>
    </r>
    <r>
      <rPr>
        <vertAlign val="superscript"/>
        <sz val="8"/>
        <rFont val="Arial"/>
        <family val="2"/>
      </rPr>
      <t>2,</t>
    </r>
  </si>
  <si>
    <r>
      <rPr>
        <b/>
        <i/>
        <sz val="8"/>
        <rFont val="Arial"/>
        <family val="2"/>
      </rPr>
      <t xml:space="preserve">Ulica Łubinowa w Nowej Wsi Wielkiej   </t>
    </r>
    <r>
      <rPr>
        <sz val="8"/>
        <rFont val="Arial"/>
        <family val="2"/>
      </rPr>
      <t xml:space="preserve">               - nawierzchnia z kostki o dł. 164m,             pow. 878m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oraz 4 studnie chłonne               i 5 wpustów.</t>
    </r>
  </si>
  <si>
    <r>
      <rPr>
        <b/>
        <i/>
        <sz val="8"/>
        <rFont val="Arial"/>
        <family val="2"/>
      </rPr>
      <t xml:space="preserve">Ulica Perłowa w Nowej Wsi Wielkiej   </t>
    </r>
    <r>
      <rPr>
        <sz val="8"/>
        <rFont val="Arial"/>
        <family val="2"/>
      </rPr>
      <t xml:space="preserve">                 - nawierzchnia ulicy o dł. 175m i szer. 5m z kostki betonowej,                                               - wykonanie chodnika z kostki betonowej, scieków, zjazdów na posesje,studni chłonnych.</t>
    </r>
  </si>
  <si>
    <r>
      <rPr>
        <b/>
        <i/>
        <sz val="8"/>
        <rFont val="Arial"/>
        <family val="2"/>
      </rPr>
      <t xml:space="preserve">Ulica Polna w Nowej Wsi Wielkiej wraz z odowdnieniem     </t>
    </r>
    <r>
      <rPr>
        <sz val="8"/>
        <rFont val="Arial"/>
        <family val="2"/>
      </rPr>
      <t xml:space="preserve">                                          - nawierzchnia o długości 702 m, szer. jezdni 5,00-5,50 m z betonu,                                      - chodnik dla pieszych z kostki betonowej, w pasie chodnika wykonano wjazdy do posesji,                                                             - rozbudowano sieć kanalizacji deszczowej.</t>
    </r>
  </si>
  <si>
    <r>
      <rPr>
        <b/>
        <i/>
        <sz val="8"/>
        <rFont val="Arial"/>
        <family val="2"/>
      </rPr>
      <t xml:space="preserve">Ulica Słowiańska w Nowej Wsi Wielkiej         </t>
    </r>
    <r>
      <rPr>
        <sz val="8"/>
        <rFont val="Arial"/>
        <family val="2"/>
      </rPr>
      <t xml:space="preserve">                                             - dł. ulicy 223mb, pow. 1.481m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           pow. wjazdów 257m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chodników 820m</t>
    </r>
    <r>
      <rPr>
        <vertAlign val="superscript"/>
        <sz val="8"/>
        <rFont val="Arial"/>
        <family val="2"/>
      </rPr>
      <t>2</t>
    </r>
  </si>
  <si>
    <r>
      <rPr>
        <b/>
        <i/>
        <sz val="8"/>
        <rFont val="Arial"/>
        <family val="2"/>
      </rPr>
      <t xml:space="preserve">Ulica Spacerowa w Nowej Wsi Wielkiej      </t>
    </r>
    <r>
      <rPr>
        <sz val="8"/>
        <rFont val="Arial"/>
        <family val="2"/>
      </rPr>
      <t xml:space="preserve">                                                            - nawierzchnia z kostki betonowej                o szer. 4,5m na dł. 210m z boczną uliczką                    o szer. 4,5m na dł. 75m z wjazdami do posesji 1.410,18m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,                                                       -chodnik dla pieszych o szer. 1,5m                 i dł. 258m</t>
    </r>
    <r>
      <rPr>
        <vertAlign val="superscript"/>
        <sz val="8"/>
        <rFont val="Arial"/>
        <family val="2"/>
      </rPr>
      <t>2</t>
    </r>
  </si>
  <si>
    <r>
      <rPr>
        <b/>
        <i/>
        <sz val="8"/>
        <rFont val="Arial"/>
        <family val="2"/>
      </rPr>
      <t xml:space="preserve">Ulica Stepowa i Gajowa w Nowej Wsi Wielkiej wraz z odwodnieniem        </t>
    </r>
    <r>
      <rPr>
        <sz val="8"/>
        <rFont val="Arial"/>
        <family val="2"/>
      </rPr>
      <t xml:space="preserve">                - nawierzchnia ulicy Gajowej o dł. 262m i ulicy Stepowej o dł. 114m z kostki betonowej wraz z wjazdami na posesje oraz chodnikami.</t>
    </r>
  </si>
  <si>
    <r>
      <rPr>
        <b/>
        <i/>
        <sz val="8"/>
        <rFont val="Arial"/>
        <family val="2"/>
      </rPr>
      <t xml:space="preserve">Ulica Świerkowa w Nowej Wsi Wielkiej    </t>
    </r>
    <r>
      <rPr>
        <sz val="8"/>
        <rFont val="Arial"/>
        <family val="2"/>
      </rPr>
      <t xml:space="preserve">                                                            -opracowana dokumentacja projektowa</t>
    </r>
  </si>
  <si>
    <r>
      <rPr>
        <b/>
        <i/>
        <sz val="8"/>
        <rFont val="Arial"/>
        <family val="2"/>
      </rPr>
      <t xml:space="preserve">Ulica Żwirowa wraz z odwodnieniem w Nowej Wsi Wielkiej        </t>
    </r>
    <r>
      <rPr>
        <sz val="8"/>
        <rFont val="Arial"/>
        <family val="2"/>
      </rPr>
      <t xml:space="preserve">                                  - nawierzchnia ulicy o dł. 126,50m i szer. 5,0m z kostki betonowej, zjazdy na posesje, chodniki.</t>
    </r>
  </si>
  <si>
    <r>
      <rPr>
        <b/>
        <i/>
        <sz val="8"/>
        <rFont val="Arial"/>
        <family val="2"/>
      </rPr>
      <t xml:space="preserve">Ulica Wojska Polskiego w Nowej Wsi Wielkiej   </t>
    </r>
    <r>
      <rPr>
        <sz val="8"/>
        <rFont val="Arial"/>
        <family val="2"/>
      </rPr>
      <t xml:space="preserve">                                                               - nawierzchnia 5.288,4m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szer. 6m, dł.867,73m, chodniki i wjazdy 3.292,75m</t>
    </r>
    <r>
      <rPr>
        <vertAlign val="superscript"/>
        <sz val="8"/>
        <rFont val="Arial"/>
        <family val="2"/>
      </rPr>
      <t>2.</t>
    </r>
  </si>
  <si>
    <r>
      <rPr>
        <b/>
        <i/>
        <sz val="8"/>
        <rFont val="Arial"/>
        <family val="2"/>
      </rPr>
      <t xml:space="preserve">Ulica Nasypowa w Olimpinie wraz z odwodnieniem        </t>
    </r>
    <r>
      <rPr>
        <sz val="8"/>
        <rFont val="Arial"/>
        <family val="2"/>
      </rPr>
      <t xml:space="preserve">                                            - nawierzchnia ulicy o dł. 426m i szer. 5,5m z kostki betonowej,                                          - wykonano kanalizację deszczową, chodniki z kostki betonowej, zjady na posesje.</t>
    </r>
  </si>
  <si>
    <r>
      <rPr>
        <b/>
        <i/>
        <sz val="8"/>
        <rFont val="Arial"/>
        <family val="2"/>
      </rPr>
      <t xml:space="preserve">Ulica Notecka w Olimpinie wraz z odwodnieniem   </t>
    </r>
    <r>
      <rPr>
        <sz val="8"/>
        <rFont val="Arial"/>
        <family val="2"/>
      </rPr>
      <t xml:space="preserve">                                                  - nawierzchnia ulicy o dł.209m z kostki betonowej,                                                       - kanalizacja deszczowa, wpusty drogowe, studnie rewizyjne, zjazdy na posesje oraz chodniki.</t>
    </r>
  </si>
  <si>
    <r>
      <rPr>
        <b/>
        <i/>
        <sz val="8"/>
        <rFont val="Arial"/>
        <family val="2"/>
      </rPr>
      <t xml:space="preserve">Zagospodarowanie centrum Nowa Wieś Wielka      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             - nawierzchnia: jezdnia 980m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parking 1447m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chodniki 798m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,                              - urządzenie terenów zielonych o pow. 2.516m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montaż lampy parkowej,</t>
    </r>
  </si>
  <si>
    <r>
      <t>Zjazd w ulicę Dworcową w Nowej Wsi Wielkiej - 48m</t>
    </r>
    <r>
      <rPr>
        <b/>
        <sz val="8"/>
        <rFont val="Calibri"/>
        <family val="2"/>
      </rPr>
      <t>²</t>
    </r>
  </si>
  <si>
    <t>Umowa użyczenia</t>
  </si>
  <si>
    <t>Budynek sanitarny w OWS                           w Chmielnikach</t>
  </si>
  <si>
    <r>
      <rPr>
        <b/>
        <i/>
        <sz val="8"/>
        <rFont val="Arial"/>
        <family val="2"/>
      </rPr>
      <t xml:space="preserve">Boisko treningowe na dz. nr 92/14 w Nowej Wsi Welkiej </t>
    </r>
    <r>
      <rPr>
        <sz val="8"/>
        <rFont val="Arial"/>
        <family val="2"/>
      </rPr>
      <t>- wykonano murawę o wymiarach 50mx30m wraz z systemem automatycznego nawadniania,ogrodzenie-stalowo-panelowe o dł. 102mb,</t>
    </r>
  </si>
  <si>
    <r>
      <rPr>
        <b/>
        <i/>
        <sz val="8"/>
        <rFont val="Arial"/>
        <family val="2"/>
      </rPr>
      <t xml:space="preserve">Chodnik w Brzozie przy                      ul. Łabiszyńskiej </t>
    </r>
    <r>
      <rPr>
        <sz val="8"/>
        <rFont val="Arial"/>
        <family val="2"/>
      </rPr>
      <t>(od ul. Powstańców Wielkopolskich do kładki)                                                                 -chodnik z kostki o szer. 2m i dł. 200m, dwie zatoki autobusowe o pow. 232m</t>
    </r>
    <r>
      <rPr>
        <vertAlign val="superscript"/>
        <sz val="8"/>
        <rFont val="Arial"/>
        <family val="0"/>
      </rPr>
      <t>2,</t>
    </r>
  </si>
  <si>
    <r>
      <rPr>
        <b/>
        <i/>
        <sz val="8"/>
        <rFont val="Arial"/>
        <family val="2"/>
      </rPr>
      <t xml:space="preserve">Chodnik - ul. Bydgoska w Nowej Wsi Wielkiej      </t>
    </r>
    <r>
      <rPr>
        <sz val="8"/>
        <rFont val="Arial"/>
        <family val="0"/>
      </rPr>
      <t xml:space="preserve">                                                                 - rozebranie 163m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chodnika z płyt betonowych i wykonanie 163m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z kostki brukowej, cząstkowy remont tj. 16m</t>
    </r>
    <r>
      <rPr>
        <vertAlign val="superscript"/>
        <sz val="8"/>
        <rFont val="Arial"/>
        <family val="2"/>
      </rPr>
      <t>2,</t>
    </r>
  </si>
  <si>
    <r>
      <rPr>
        <b/>
        <i/>
        <sz val="8"/>
        <rFont val="Arial"/>
        <family val="2"/>
      </rPr>
      <t xml:space="preserve">Chodnik - ul. Przemysłowa w Nowej Wsi Wielkiej     </t>
    </r>
    <r>
      <rPr>
        <sz val="8"/>
        <rFont val="Arial"/>
        <family val="2"/>
      </rPr>
      <t xml:space="preserve">                                                            - odbudowa chodnika 565m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szer.1,4m; pow. chodnika 322m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pow. wjazdów 84m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 obrzeża chodnikowe 290mb, krawężniki drogowe 50mb,</t>
    </r>
  </si>
  <si>
    <r>
      <rPr>
        <b/>
        <i/>
        <sz val="8"/>
        <rFont val="Arial"/>
        <family val="2"/>
      </rPr>
      <t>Droga dojazdowa do gruntów rolnych w miejscowościach Prądocin - Kolankowo - Jakubowo-Januszkowo</t>
    </r>
    <r>
      <rPr>
        <sz val="8"/>
        <rFont val="Arial"/>
        <family val="2"/>
      </rPr>
      <t xml:space="preserve"> w technologii nawierzchni tłuczniowej                                                      - długość drogi 1,75 km, profilowanie                  i zagęszcznie podłoża 9.925m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podbudowa z tłucznia betonowego o gr. 20 cm, pow. 8.175m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umocnienie 0,5m poboczy kruszywem gr. 10cm na pow. 1.750m</t>
    </r>
    <r>
      <rPr>
        <vertAlign val="superscript"/>
        <sz val="8"/>
        <rFont val="Arial"/>
        <family val="2"/>
      </rPr>
      <t xml:space="preserve">2 ,                                                                                 </t>
    </r>
    <r>
      <rPr>
        <sz val="8"/>
        <rFont val="Arial"/>
        <family val="2"/>
      </rPr>
      <t>- nawierzchnia bitumiczna na odcinku drogi Januszkowo-Jakubowo o dł. 0,7km oraz w Prądocinie o dł. 0,8km                                        - modernizacja odcinka drogi o dł. 600m w Januszkowie w technologii nawierzchni tłuczniowej                                                       - nawierzchnia asfaltowa na odcinku drogi Kolankowo - Jakubowo o dł. 0,9km               i o dł. 0,75km w Jakubowie                                    -nawierzchnia asfaltowa o dł. 696m              w Jakubowie</t>
    </r>
    <r>
      <rPr>
        <vertAlign val="superscript"/>
        <sz val="8"/>
        <rFont val="Arial"/>
        <family val="2"/>
      </rPr>
      <t xml:space="preserve">                                                                        </t>
    </r>
    <r>
      <rPr>
        <vertAlign val="superscript"/>
        <sz val="12"/>
        <rFont val="Arial"/>
        <family val="2"/>
      </rPr>
      <t xml:space="preserve">nawierzchnia z asfaltobetonu o długości 227 m na odcinku drogi od DK25 do przejazdu PKP.     </t>
    </r>
  </si>
  <si>
    <r>
      <rPr>
        <b/>
        <i/>
        <sz val="8"/>
        <rFont val="Arial"/>
        <family val="2"/>
      </rPr>
      <t xml:space="preserve">Łącznik pomiędzy ul. Spacerową                          a ul. Słoneczną w Nowej Wsi Wielkiej      - </t>
    </r>
    <r>
      <rPr>
        <sz val="8"/>
        <rFont val="Arial"/>
        <family val="2"/>
      </rPr>
      <t>nawierzchnia ulicy o dł. 42m i szer. 5,0m z kostki betonowej.</t>
    </r>
  </si>
  <si>
    <r>
      <rPr>
        <b/>
        <i/>
        <sz val="8"/>
        <rFont val="Arial"/>
        <family val="2"/>
      </rPr>
      <t xml:space="preserve">Modernizacja drogi dojazdowej do gruntów rolnych Jakubowo-Jeżewice              - </t>
    </r>
    <r>
      <rPr>
        <sz val="8"/>
        <rFont val="Arial"/>
        <family val="2"/>
      </rPr>
      <t>jezdnia asfaltobetonowa o dł. 612mb, i szer. 4,5m z obustronnymi poboczami utwardzonymi po 0,5m.</t>
    </r>
  </si>
  <si>
    <r>
      <rPr>
        <b/>
        <i/>
        <sz val="8"/>
        <rFont val="Arial"/>
        <family val="2"/>
      </rPr>
      <t>Plac zabaw na osiedlu w Tarkowie Dolnym</t>
    </r>
    <r>
      <rPr>
        <sz val="8"/>
        <rFont val="Arial"/>
        <family val="2"/>
      </rPr>
      <t xml:space="preserve">                                                                 - doposażono w zestaw zabawowy,                    - montaż zjadu linowego i przyłącza wodociągowego,                                                  - zmiana nawierzchni i doposażenie w urządzenia zabawowe,</t>
    </r>
  </si>
  <si>
    <t>Sieć kanalizacji deszczowej w                     ul. Sosnowej-Gierczak w Brzozie</t>
  </si>
  <si>
    <t>Mienie komunalne Urzędu Gminy Nowa Wieś Wielka</t>
  </si>
  <si>
    <t>Wartość na 31.12.2021 r.</t>
  </si>
  <si>
    <r>
      <t xml:space="preserve">Wiata rekreacyjna na terenie sportowo-rekreacyjnym w Olimpinie                                                               </t>
    </r>
    <r>
      <rPr>
        <i/>
        <sz val="8"/>
        <rFont val="Arial"/>
        <family val="2"/>
      </rPr>
      <t>-wykonao podłoże z kostki betonowej</t>
    </r>
  </si>
  <si>
    <r>
      <rPr>
        <b/>
        <sz val="8"/>
        <rFont val="Arial"/>
        <family val="2"/>
      </rPr>
      <t xml:space="preserve">Ulica Kalinowa w Brzozie                                   </t>
    </r>
    <r>
      <rPr>
        <sz val="8"/>
        <rFont val="Arial"/>
        <family val="2"/>
      </rPr>
      <t>-nawierzchnia ulicy z kostki betonowej             o dł. 137m i szer. 5m, zjazdy na posesje, chodniki z kostki betonowej, studnie chłonne z kręgów betonowych - 14 szt.,</t>
    </r>
  </si>
  <si>
    <r>
      <t xml:space="preserve">Ulica Gołębia o dł. 351m wraz z odwodnieniem w Brzozie                                 </t>
    </r>
    <r>
      <rPr>
        <sz val="8"/>
        <rFont val="Arial"/>
        <family val="2"/>
      </rPr>
      <t>- nawierzchnia ulicy z kostki betonowej o dł. 351mb i szer. 5m,                                                 - zjazdy na posesje, chodniki z kostki betonowej, studnie żelbetowe rewizyjne 17 szt., studnia kontrolna 1 szt., wpusty deszczowe z osadnikiem -18 szt., kanalizacja deszczowa,</t>
    </r>
  </si>
  <si>
    <r>
      <t xml:space="preserve">Ulica Jarzębinowa w Brzozie                            - </t>
    </r>
    <r>
      <rPr>
        <sz val="8"/>
        <rFont val="Arial"/>
        <family val="2"/>
      </rPr>
      <t>nawierzchnia ulicy z kostki betonowej o dł. 137mb i szer. 5m,                                              - zjazdy na posesje, chodniki z kostki betonowej, studnia chłonna z kręgów betonowych o śr. 1200mm - 14 szt.,</t>
    </r>
  </si>
  <si>
    <t>Klimatyzator Haier Tundra w budynku GOK w Nowej Wsi Wielkiej</t>
  </si>
  <si>
    <r>
      <t xml:space="preserve">Ulica Jaskółcza i Klonowa wraz z rozbudową kanalizacji deszczowej w Brzozie                                                           - </t>
    </r>
    <r>
      <rPr>
        <sz val="8"/>
        <rFont val="Arial"/>
        <family val="2"/>
      </rPr>
      <t>nawierzchnia ulicy z kostki betonowej o dł. 934mb i szer. 5m,                                              - kanalizacja deszczowa z rur żelbetowych-11mm, z PE 100SDR17-158m, PVC klasy S SN8, SN16-872,5m,               - studnie żelbetowe:rewizyjne-21szt., kontrolne 1szt., z osadnikiem - 1szt.,</t>
    </r>
  </si>
  <si>
    <r>
      <t xml:space="preserve">Plac zabaw w Tarkowie Dolnym                    </t>
    </r>
    <r>
      <rPr>
        <sz val="8"/>
        <rFont val="Arial"/>
        <family val="2"/>
      </rPr>
      <t>- doposażono w karuzele tarczową, metalową hustawkę wagową podwójną,</t>
    </r>
  </si>
  <si>
    <r>
      <rPr>
        <b/>
        <i/>
        <sz val="8"/>
        <rFont val="Arial"/>
        <family val="2"/>
      </rPr>
      <t xml:space="preserve">Ulica Rezerwat w Olimpinie </t>
    </r>
    <r>
      <rPr>
        <sz val="8"/>
        <rFont val="Arial"/>
        <family val="2"/>
      </rPr>
      <t>- nawierzchnia ulicy z kostki betonowej o dł. 244mb i szer. 5m, kanalizacja deszczowa z rur PVC SN8 śr.200-300mm - 439m, studnie rewizyjne o śr. 1200mm z osadnikiem 12 szt.,</t>
    </r>
  </si>
  <si>
    <r>
      <rPr>
        <b/>
        <i/>
        <sz val="8"/>
        <rFont val="Arial"/>
        <family val="2"/>
      </rPr>
      <t xml:space="preserve">Plac zabaw w Nowej Wsi Wielkiej                     przy ul. Konwaliowej             </t>
    </r>
    <r>
      <rPr>
        <sz val="8"/>
        <rFont val="Arial"/>
        <family val="2"/>
      </rPr>
      <t xml:space="preserve">                                - doposażenie w karuzelę tarczową,              - doposażono w zestaw zabawowy OSA, - słup oświetleniowy S1 z wysięgnikiem dwuramiennym,                                  </t>
    </r>
  </si>
  <si>
    <r>
      <rPr>
        <b/>
        <i/>
        <sz val="8"/>
        <rFont val="Arial"/>
        <family val="2"/>
      </rPr>
      <t xml:space="preserve">Mini boisko sportowe wraz z ogrodzeniem    w Dziemionnie    </t>
    </r>
    <r>
      <rPr>
        <sz val="8"/>
        <rFont val="Arial"/>
        <family val="2"/>
      </rPr>
      <t xml:space="preserve">                                            - wykonano nawierzchnię boiska z trawy syntetycznej  oraz zamontowano piłkochwyt,                                                    - wykonano nawierzchnię boiska z kostki betonowej do koszykówki,                            - wykonano altanę oraz zamontowano urządzenia fitness,                                                  - montaż siłowni zewnętrznej, ławkostołu oraz piłkochwytu,                                                - montaż prasy nożnej, stepera, roweru, ławek i koszy na śmieci,                                 -wykonano nawierzchnię z trawy syntetycznej pod urządzeniami siłowni zewnętrznej,                                                         -  wykonano nawodnienie, nasadzono rośliny, ułożono trawę z rolki oraz wybudowano 5 słupów stalowych ocynkowanych,</t>
    </r>
  </si>
  <si>
    <r>
      <rPr>
        <b/>
        <i/>
        <sz val="8"/>
        <rFont val="Arial"/>
        <family val="2"/>
      </rPr>
      <t xml:space="preserve">Boisko sportowe w Nowej Wsi Wielkiej   </t>
    </r>
    <r>
      <rPr>
        <sz val="8"/>
        <rFont val="Arial"/>
        <family val="2"/>
      </rPr>
      <t xml:space="preserve">             - nawierzchnia trawiasta na powierzchni 8.120 m</t>
    </r>
    <r>
      <rPr>
        <sz val="8"/>
        <rFont val="Calibri"/>
        <family val="2"/>
      </rPr>
      <t>²</t>
    </r>
    <r>
      <rPr>
        <sz val="8"/>
        <rFont val="Arial"/>
        <family val="2"/>
      </rPr>
      <t>,                                                      - montaż piłkochwytu,                                       -wykonano kompletny system automatycznego nawadniania,                            - ogrodzenie stalowo-panelowe,</t>
    </r>
  </si>
  <si>
    <r>
      <t xml:space="preserve">Zagospodarowanie terenu przy skrzyżowaniu ulic Przemysłowej i Polnej w Brzozie                                         </t>
    </r>
    <r>
      <rPr>
        <sz val="8"/>
        <rFont val="Arial"/>
        <family val="2"/>
      </rPr>
      <t>- jezdnia z kostki betonowej o dł. 199 mb i szer. 6m,                                                             - zjazdy na posesje, chodniki z kostki betonowej, studnie chłonne z kręgów betonowych (20szt.),</t>
    </r>
  </si>
  <si>
    <r>
      <t xml:space="preserve">Monitoring TV w budynku świetlicy wiejskiej w Prądocinie                                      </t>
    </r>
    <r>
      <rPr>
        <sz val="8"/>
        <rFont val="Arial"/>
        <family val="2"/>
      </rPr>
      <t>- wykonano modernizację instalacji monitoringu obejmującaą montaż rejestratora NVR2, kamery, dysk</t>
    </r>
  </si>
  <si>
    <r>
      <t xml:space="preserve">Izba pamięci "Ocalić od Zapomnienia"                                                    </t>
    </r>
    <r>
      <rPr>
        <sz val="8"/>
        <rFont val="Arial"/>
        <family val="2"/>
      </rPr>
      <t>- zestaw mebli do stworzenia Izby Pamięci w budynku przedszkola "Jarzębinka" w Brzozie</t>
    </r>
  </si>
  <si>
    <t>Kontener biurowy do Punktu Selektywnej Zbiórki Odpadów Brzozie</t>
  </si>
  <si>
    <t>Kontener biurowy do Punktu Selektywnej Zbiórki Odpadów w Nowej Wsi Wielkiej</t>
  </si>
  <si>
    <t>Drewniane pomieszczenie gospodarcze w Olimpinie</t>
  </si>
  <si>
    <r>
      <rPr>
        <b/>
        <i/>
        <sz val="8"/>
        <rFont val="Arial"/>
        <family val="2"/>
      </rPr>
      <t xml:space="preserve">Gminna Przychodnia w Brzozie                     </t>
    </r>
    <r>
      <rPr>
        <sz val="8"/>
        <rFont val="Arial"/>
        <family val="2"/>
      </rPr>
      <t>- termomodernizacja budynku,                         - zagospodarowano teren poprzez wykonanie  nawierzchni z kostki betonowej o powierzchni 2.890mkw oraz wybudowano kanalizację deszczową.</t>
    </r>
  </si>
  <si>
    <t>Lampa solarna z serii NAVIGATOR w Tarkowie Dolnym</t>
  </si>
  <si>
    <t>Lampa solarna z serii STREET  w Tarkowie Dolnym</t>
  </si>
  <si>
    <r>
      <t xml:space="preserve">Ulica Zaspa w Olimpinie                               </t>
    </r>
    <r>
      <rPr>
        <sz val="8"/>
        <rFont val="Arial"/>
        <family val="2"/>
      </rPr>
      <t>- nawierzchnia ulicy z kostki betonowej o dł. 246mb i szer. 5,5m.                                         - zjazdy na posesje, chodniki z kostki betonowej, kanalizacja deszczowa z rur PVC "SN8" śr. 200-300mm-335,50m, studnie rewizyjne z kręgów betonowych-8szt.,</t>
    </r>
  </si>
  <si>
    <r>
      <t xml:space="preserve">Altana drewniania w Kolankowie         - </t>
    </r>
    <r>
      <rPr>
        <i/>
        <sz val="8"/>
        <rFont val="Arial"/>
        <family val="2"/>
      </rPr>
      <t>altana w kształcie sześciokąta w kolorze palisander</t>
    </r>
  </si>
  <si>
    <r>
      <t xml:space="preserve">Altana drewniana w Nowym Smolnie    </t>
    </r>
    <r>
      <rPr>
        <sz val="8"/>
        <rFont val="Arial"/>
        <family val="2"/>
      </rPr>
      <t>- altana w kształcie prostokata w kolorze palisander,</t>
    </r>
  </si>
  <si>
    <r>
      <t xml:space="preserve">Altana drewniana w Dobromierzu                  </t>
    </r>
    <r>
      <rPr>
        <sz val="8"/>
        <rFont val="Arial"/>
        <family val="2"/>
      </rPr>
      <t>- altana w kształcie prostokąta w kolorze palisander,</t>
    </r>
  </si>
  <si>
    <r>
      <t xml:space="preserve">Altana drewniana w Dąbrowie Wielkiej                                                                    </t>
    </r>
    <r>
      <rPr>
        <i/>
        <sz val="8"/>
        <rFont val="Arial"/>
        <family val="2"/>
      </rPr>
      <t xml:space="preserve">- </t>
    </r>
    <r>
      <rPr>
        <sz val="8"/>
        <rFont val="Arial"/>
        <family val="2"/>
      </rPr>
      <t>altana w kształcie sześciokąta w kolorze palisander</t>
    </r>
  </si>
  <si>
    <r>
      <rPr>
        <b/>
        <i/>
        <sz val="8"/>
        <rFont val="Arial"/>
        <family val="2"/>
      </rPr>
      <t xml:space="preserve">Plac zabaw w Dąbrowie Wielkiej    </t>
    </r>
    <r>
      <rPr>
        <sz val="8"/>
        <rFont val="Arial"/>
        <family val="2"/>
      </rPr>
      <t xml:space="preserve">                    - montaż siłowni zewnętrznej oraz huśtawki wagowej,                                     -likwidacja częściowa urządzeń zabawowych</t>
    </r>
  </si>
  <si>
    <r>
      <rPr>
        <b/>
        <i/>
        <sz val="8"/>
        <rFont val="Arial"/>
        <family val="2"/>
      </rPr>
      <t xml:space="preserve">Plac zabaw w Januszkowie     </t>
    </r>
    <r>
      <rPr>
        <sz val="8"/>
        <rFont val="Arial"/>
        <family val="2"/>
      </rPr>
      <t xml:space="preserve">                          - doposażono w zestaw zabawowy SAD S3,                                                                        - doposażono w urządzenia zabawowe (metalowa huśtawka wahadłowa podwójna, bujaki sprężynowe 3szt., metalowa huśtawka wagowa podwójna)    - likwidacja częściowa urządzeń zabawowych,   </t>
    </r>
  </si>
  <si>
    <r>
      <rPr>
        <b/>
        <i/>
        <sz val="8"/>
        <rFont val="Arial"/>
        <family val="2"/>
      </rPr>
      <t xml:space="preserve">Plac zabaw w Prądocinie      </t>
    </r>
    <r>
      <rPr>
        <sz val="8"/>
        <rFont val="Arial"/>
        <family val="2"/>
      </rPr>
      <t xml:space="preserve">                             - montaż dwóch piłkochwytów                             - doposażono w urządzenia zabawowe           (stół betonowy do gry w tenisa stołowego, kosze na śmieci, bujaki sprężynowe 2 szt.),                                        -likwidacja częściowa urządzeń zabawowych,</t>
    </r>
  </si>
  <si>
    <r>
      <t xml:space="preserve">Zagospodarowanie placu zabaw w Olimpinie                                                     </t>
    </r>
    <r>
      <rPr>
        <sz val="8"/>
        <rFont val="Arial"/>
        <family val="2"/>
      </rPr>
      <t>- likwidacja częściowa urzadzeń zabawowych,</t>
    </r>
  </si>
  <si>
    <t>209.</t>
  </si>
  <si>
    <t>210.</t>
  </si>
  <si>
    <t>221.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</si>
  <si>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</si>
  <si>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</si>
  <si>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</si>
  <si>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</si>
  <si>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</si>
  <si>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</si>
  <si>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</si>
  <si>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</si>
  <si>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</si>
  <si>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</si>
  <si>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</si>
  <si>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</si>
  <si>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</si>
  <si>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</si>
  <si>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</si>
  <si>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Równiarka drogowa samobieżna marki XCMG model GR135</t>
  </si>
  <si>
    <t>ZGK  w Nowej Wsi Wielkiej</t>
  </si>
  <si>
    <t>Sieć wodociągowa w ul. Śliwkowej w Brzozie</t>
  </si>
  <si>
    <t>Sieć wodociągowa w ul. Długiej w Tarkowie Dolnym</t>
  </si>
  <si>
    <t>Sieć wodociągowa na działce nr 91/5 i 91/6 w Dobromierzu</t>
  </si>
  <si>
    <t>Ogrodzenie obiektu Stacji Uzdatniania Wody w Brzozie</t>
  </si>
  <si>
    <t xml:space="preserve">                                    na dzień 31 grudnia 2022 r.</t>
  </si>
  <si>
    <t>Wartość na 31.12.2022 r.</t>
  </si>
  <si>
    <t>Wykonane dochody w 2022r.</t>
  </si>
  <si>
    <t>Planowane dochody na 2023r.</t>
  </si>
  <si>
    <t>Wiata rowerowa WEZEN w Nowej Wsi Wielkiej</t>
  </si>
  <si>
    <r>
      <t xml:space="preserve">Modernizacja oświetlenia ulicznego na terenie Gminy Nowa Wieś Wielka </t>
    </r>
    <r>
      <rPr>
        <sz val="8"/>
        <rFont val="Arial"/>
        <family val="2"/>
      </rPr>
      <t xml:space="preserve">(tytuł prawny do infrastruktry pod zabudowane  oświetlenie posiada ENEA Oświetlenie sp. z o.o.) </t>
    </r>
  </si>
  <si>
    <r>
      <t xml:space="preserve">Ulica Klonowa w Nowej Wsi Wielkiej - </t>
    </r>
    <r>
      <rPr>
        <sz val="8"/>
        <rFont val="Arial"/>
        <family val="2"/>
      </rPr>
      <t>pieszo-jezdnia o dł. 133,00 m i szer.3,7-6,5m z kostki betonowej 8 cm koloru szarego - 614mkw i betonowych płyt ażurowych gr. 8 cm-107mkw.</t>
    </r>
  </si>
  <si>
    <r>
      <t xml:space="preserve">Ulica Porzeczkowa i Śliwkowa w Brzozie                                                             </t>
    </r>
    <r>
      <rPr>
        <sz val="8"/>
        <rFont val="Arial"/>
        <family val="2"/>
      </rPr>
      <t>- nawierzchnia ulicy o dł. 158,00m i szer. 5m z kostki betonowej o gr. 8cm, studnie chłonne z kręgów betonowych - 18 szt.,zjazdy na poseję, chodniki z kostki betonowej oraz próg zwalniający.</t>
    </r>
  </si>
  <si>
    <r>
      <t>Urządzenia oświetleniowe na przejściu pieszo-rowerowym przez tory kolejowe w ciągu ul. Leśnej w Nowej Wsi Wielkiej -</t>
    </r>
    <r>
      <rPr>
        <i/>
        <sz val="8"/>
        <rFont val="Arial"/>
        <family val="2"/>
      </rPr>
      <t xml:space="preserve"> przekazano do PKP</t>
    </r>
  </si>
  <si>
    <r>
      <t>Przejazd drogowo-kolejowy na przejściu pieszo-rowerowym przez tory kolejowe w ciągu ul. Leśnej w Nowej Wsi Wielkiej-</t>
    </r>
    <r>
      <rPr>
        <i/>
        <sz val="8"/>
        <rFont val="Arial"/>
        <family val="2"/>
      </rPr>
      <t>przekazno do PKP</t>
    </r>
  </si>
  <si>
    <r>
      <t xml:space="preserve">Altana ogrodowa drewniana w Jakubowie                                                     </t>
    </r>
    <r>
      <rPr>
        <sz val="8"/>
        <rFont val="Arial"/>
        <family val="2"/>
      </rPr>
      <t>- altana w kształcie sześciokąta, drewniana</t>
    </r>
  </si>
  <si>
    <r>
      <rPr>
        <b/>
        <i/>
        <sz val="8"/>
        <rFont val="Arial"/>
        <family val="2"/>
      </rPr>
      <t xml:space="preserve">Plac wielofunkcyjny w Kolankowie     </t>
    </r>
    <r>
      <rPr>
        <sz val="8"/>
        <rFont val="Arial"/>
        <family val="2"/>
      </rPr>
      <t xml:space="preserve">                  - doposażono plac zabaw w mostek linowy,                                                                - montaż siłowni zewnętrznej,                             - wykonano ogrodzenie betonowe,              </t>
    </r>
  </si>
  <si>
    <r>
      <t>Monitor HYUNDAI - 4 szt /11-3-13-3/-</t>
    </r>
    <r>
      <rPr>
        <sz val="8"/>
        <rFont val="Arial"/>
        <family val="2"/>
      </rPr>
      <t>likwidacja 3 szt. monitorów</t>
    </r>
  </si>
  <si>
    <r>
      <rPr>
        <b/>
        <i/>
        <sz val="8"/>
        <rFont val="Arial"/>
        <family val="2"/>
      </rPr>
      <t xml:space="preserve">Sprzęt komputerowy w tym: 4 zestawy komputerowe oraz 8 monitorów             </t>
    </r>
    <r>
      <rPr>
        <sz val="8"/>
        <rFont val="Arial"/>
        <family val="2"/>
      </rPr>
      <t xml:space="preserve">    /11-3-13-2/-likwidacja sprzętu komputerowego (pozostało 6 monitorów)</t>
    </r>
  </si>
  <si>
    <r>
      <rPr>
        <b/>
        <i/>
        <sz val="8"/>
        <rFont val="Arial"/>
        <family val="2"/>
      </rPr>
      <t xml:space="preserve">Zakup komputerów - pierwsza praca </t>
    </r>
    <r>
      <rPr>
        <sz val="8"/>
        <rFont val="Arial"/>
        <family val="2"/>
      </rPr>
      <t>/pozostała drukarka i skaner/ /11-69-1/-likwidacja skanera</t>
    </r>
  </si>
  <si>
    <r>
      <rPr>
        <b/>
        <i/>
        <sz val="8"/>
        <rFont val="Arial"/>
        <family val="2"/>
      </rPr>
      <t xml:space="preserve">Zestaw komputerowy - 2 zestawy, drukarka laserowa,         </t>
    </r>
    <r>
      <rPr>
        <sz val="8"/>
        <rFont val="Arial"/>
        <family val="2"/>
      </rPr>
      <t xml:space="preserve">       /11-79-2/</t>
    </r>
  </si>
  <si>
    <r>
      <rPr>
        <b/>
        <i/>
        <sz val="8"/>
        <rFont val="Arial"/>
        <family val="2"/>
      </rPr>
      <t xml:space="preserve">Sprzęt komputerowy </t>
    </r>
    <r>
      <rPr>
        <sz val="8"/>
        <rFont val="Arial"/>
        <family val="2"/>
      </rPr>
      <t>- 1 zestaw, drukarka HP 1320 - 2 szt.-likwidacja sprzętu komputerowego (pozostała drukarka HP1320 i monitor)</t>
    </r>
  </si>
  <si>
    <t>Komputery AiO HP Pavilion 27 (5szt.)</t>
  </si>
  <si>
    <r>
      <t xml:space="preserve">Linia napowietrzna 15kV w Kobylarni </t>
    </r>
    <r>
      <rPr>
        <sz val="8"/>
        <rFont val="Arial"/>
        <family val="2"/>
      </rPr>
      <t>- przekazano do ENEA Operator</t>
    </r>
  </si>
  <si>
    <t>Monitoring wideo na placu zabaw i skwerze w Brzozie</t>
  </si>
  <si>
    <t>Monitoring wideo na placu zabaw w Nowej Wsi Wielkiej przy ul. Konwaliowej i boisku w Dziemionnie</t>
  </si>
  <si>
    <t>Kopertownica Quadient DS. - 40i</t>
  </si>
  <si>
    <t>Kserokopiarka CANON IRA DX C5850i</t>
  </si>
  <si>
    <r>
      <t xml:space="preserve">Skaner Scan Jet N6310 Flatbe /2 szt./ - </t>
    </r>
    <r>
      <rPr>
        <sz val="8"/>
        <rFont val="Arial"/>
        <family val="2"/>
      </rPr>
      <t>likwidacja 1 szt. skanra</t>
    </r>
  </si>
  <si>
    <t>Kontner biurowo-magazynowy</t>
  </si>
  <si>
    <t>153.</t>
  </si>
  <si>
    <t>195..</t>
  </si>
  <si>
    <t>224.</t>
  </si>
  <si>
    <t>225.</t>
  </si>
  <si>
    <t>229..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</si>
  <si>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</si>
  <si>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</si>
  <si>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</si>
  <si>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</si>
  <si>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</si>
  <si>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</si>
  <si>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</si>
  <si>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</si>
  <si>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</si>
  <si>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</si>
  <si>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</si>
  <si>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</si>
  <si>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</si>
  <si>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</si>
  <si>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</si>
  <si>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</si>
  <si>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</si>
  <si>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</si>
  <si>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</si>
  <si>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</si>
  <si>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</si>
  <si>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 xml:space="preserve">               na dzień 31 grudnia 2022 r.</t>
  </si>
  <si>
    <t>Wartość na dzień 31.12.2022</t>
  </si>
  <si>
    <t>Kanalizacja sanitarna w Nowej Wsi Wielkiej                    ul. Jodłowa i Graniczna</t>
  </si>
  <si>
    <t>Sieć wodociągowa na działce nr 6/7, 14/10 w Nowej Wiosce oraz na działce  nr 91/43 w Tarkowie Dolnym</t>
  </si>
  <si>
    <t>Nowa Wioska, Tarkowo Dolne</t>
  </si>
  <si>
    <t>Sieć wodociągowa na działce nr 71/2 w Kolankowie</t>
  </si>
  <si>
    <t>Sieć wodociągowa na działce nr 216/3, 237/5, 233/1, 219 w Prądocinie</t>
  </si>
  <si>
    <t>Sieć wodociągowa na działce nr 38/15, 38/25 w Olimpinie</t>
  </si>
  <si>
    <t>Siec wodociągowa na działce nr 14/1, 21/21, 21/22, 21/17, 23/42 w Kobylarni</t>
  </si>
  <si>
    <t>Sieć wodociągowa w Prądocinie przy ul. Letniskowej i Prostej</t>
  </si>
  <si>
    <t>Sieć kanalizacji sanitarnej w Prądocinie przy ul. Letniskowej i Prostej</t>
  </si>
  <si>
    <t>Wartosći niematerialne i prawne</t>
  </si>
  <si>
    <t>Budynek przedszkola</t>
  </si>
  <si>
    <t>KOTŁY I MASZYNY ENERGETYCZNE</t>
  </si>
  <si>
    <t>Notebook</t>
  </si>
  <si>
    <t>zestaw interaktywny</t>
  </si>
  <si>
    <t>MASZYNY URZĄDZENIA I APARATY SPECJALNE</t>
  </si>
  <si>
    <t xml:space="preserve">zmywarki </t>
  </si>
  <si>
    <t>patelnia elektryczna</t>
  </si>
  <si>
    <t>sokowirówki</t>
  </si>
  <si>
    <t>kuchnia 6 palnikowa ST</t>
  </si>
  <si>
    <t>piec gastronomiczny</t>
  </si>
  <si>
    <t xml:space="preserve">krajalnica </t>
  </si>
  <si>
    <t>szorowarka bateryjna ze szczotką</t>
  </si>
  <si>
    <t>przebieralnia dla personelu</t>
  </si>
  <si>
    <t>Budynki</t>
  </si>
  <si>
    <t>notebook dell</t>
  </si>
  <si>
    <t>zmywarki</t>
  </si>
  <si>
    <t>piec konwencyjno-parowo-elektryczny</t>
  </si>
  <si>
    <t>Program edukacyjny  "Logopedia"</t>
  </si>
  <si>
    <t>Budynek szkoły</t>
  </si>
  <si>
    <t>Oświetlenie zewnętrzne budynku</t>
  </si>
  <si>
    <t>Parking</t>
  </si>
  <si>
    <t>boisko szkolne</t>
  </si>
  <si>
    <t>Kotłownia olejowa</t>
  </si>
  <si>
    <t>agregat pompowy</t>
  </si>
  <si>
    <t>zestaw sprzętu interaktywnego</t>
  </si>
  <si>
    <t>projektor optoma</t>
  </si>
  <si>
    <t>kosiarka samojezdna z pługiem</t>
  </si>
  <si>
    <t>Automat czyszczący</t>
  </si>
  <si>
    <t xml:space="preserve">kanalizacja deszczowa </t>
  </si>
  <si>
    <t>Przebudowa drogi ewakuacyjnej</t>
  </si>
  <si>
    <t>Ogrodzenie</t>
  </si>
  <si>
    <t>Boisko</t>
  </si>
  <si>
    <t>Ogrodzenie boiska</t>
  </si>
  <si>
    <t>wózek do komputerów</t>
  </si>
  <si>
    <t>projektor</t>
  </si>
  <si>
    <t>Router zaawansowany</t>
  </si>
  <si>
    <t>zestaw do videokonferencji</t>
  </si>
  <si>
    <t>kontroler zaawansowany</t>
  </si>
  <si>
    <t>zestaw komputerowy</t>
  </si>
  <si>
    <t>tablica QOMO z projektorem</t>
  </si>
  <si>
    <t>patelnie elektryczne</t>
  </si>
  <si>
    <t>zmywarka</t>
  </si>
  <si>
    <t>obieraczka do ziemniaków</t>
  </si>
  <si>
    <t>piec konwencyjno-parowy</t>
  </si>
  <si>
    <t>zmywarka kapturowa</t>
  </si>
  <si>
    <t xml:space="preserve">Budynek Środowiskowego Domu Samopomocy </t>
  </si>
  <si>
    <t xml:space="preserve">Klimatyzator ścienny </t>
  </si>
  <si>
    <t xml:space="preserve">Zestaw komputerowy - serwer </t>
  </si>
  <si>
    <t xml:space="preserve">Magiczny dywan z pakietem FUN 1 </t>
  </si>
  <si>
    <t xml:space="preserve">Projektor EPSON z ekranem </t>
  </si>
  <si>
    <t xml:space="preserve">WARTOŚCI NIEMATERIALNE I PRAWNE </t>
  </si>
  <si>
    <t xml:space="preserve">Piec kręgowy z programatorem </t>
  </si>
  <si>
    <t xml:space="preserve">Zestaw komputerowy </t>
  </si>
  <si>
    <t xml:space="preserve">Strugarka wieloczynnościowa </t>
  </si>
  <si>
    <t xml:space="preserve">Kocioł warzelny </t>
  </si>
  <si>
    <t xml:space="preserve">Kuchenka gazowa Hendi </t>
  </si>
  <si>
    <t xml:space="preserve">Patelnia elektryczna </t>
  </si>
  <si>
    <t>Zmywarka ZKU -10.20</t>
  </si>
  <si>
    <t xml:space="preserve">Telewizor </t>
  </si>
  <si>
    <t xml:space="preserve">Schodołaz z krzesełkiem </t>
  </si>
  <si>
    <t xml:space="preserve">Winda schodowa - krzesełkowa </t>
  </si>
  <si>
    <t xml:space="preserve">Samochód osobowy </t>
  </si>
  <si>
    <t>Planowane dochody na 2022r.</t>
  </si>
  <si>
    <t>Piec centralnego ogrzewania</t>
  </si>
  <si>
    <t>komputery, laptopy, drukarki, monitory, skanery</t>
  </si>
  <si>
    <t>centrale telefoniczne, kamery, stacje rejestrujące i in..</t>
  </si>
  <si>
    <t>Aparaty USG, EKG, autoklawy, aparaty do do krioterapii, urządzenia do rehabilitacji(terapulsy, lasery, multitroniki, stoły do masażu, solluxy, fotele dentystyczne, ginekologiczne, defibrylatory, cisnieniomierze, wagi, videoprintery i in..</t>
  </si>
  <si>
    <t>WARTO0ŚCI NIEMATERIALNE I PRAWNE</t>
  </si>
  <si>
    <t>Wykonane dochody w 2022 r.</t>
  </si>
  <si>
    <t>Planowane dochody na 2022 r.</t>
  </si>
  <si>
    <t>Budynki przemysłowe</t>
  </si>
  <si>
    <t>Budynki transportu i łączności</t>
  </si>
  <si>
    <t>Zbiorniki, silosy i budynki magazynowe</t>
  </si>
  <si>
    <t>Budynki biurowe</t>
  </si>
  <si>
    <t>Pozostałe budynki niemieszkalne</t>
  </si>
  <si>
    <t>Budowle na terenach elektrowni</t>
  </si>
  <si>
    <t>Rurociągi, linie telekomunikacyjne i elektroenergetyczne, przesyłowe</t>
  </si>
  <si>
    <t>Rurociągi sieci rozdzielczej oraz linie telekomunikacyjne i elektroeneregtyczne, rozdzielcze</t>
  </si>
  <si>
    <t>Autostrady, drogi ekspresowe, ulice i drogi pozostałe</t>
  </si>
  <si>
    <t>Budowle wodne, z wyłączeniem urządzeń melioracji wodnych</t>
  </si>
  <si>
    <t>Pozostałe obiekty inżynierii lądowej i wodnej, gdzie indziej niesklasyfikowane</t>
  </si>
  <si>
    <t>Kotły grzewcze</t>
  </si>
  <si>
    <t>Zespoły prądotwórcze z sinikami spalinowymi na paliwo lekkie</t>
  </si>
  <si>
    <t>Zespoły prądotwórcze z sinikami spalinowymi na paliwo ciężkie</t>
  </si>
  <si>
    <t>Pozostałe turbozespoły i zespoły prądotwórcze</t>
  </si>
  <si>
    <t>Pompy</t>
  </si>
  <si>
    <t>Sprężarki</t>
  </si>
  <si>
    <t>Dmuchawy, ssawy i wentylatory</t>
  </si>
  <si>
    <t>Pozostałe maszyny i urządzenia do przetłaczania i sprężania cieczy i gazów</t>
  </si>
  <si>
    <t>Urządzenia i aparaty chłodnicze</t>
  </si>
  <si>
    <t>Maszyny, urządzenia i aparaty do ścinki drzew oraz obróbki drewna</t>
  </si>
  <si>
    <t>Maszyny do robót ziemnych i fundamentowych</t>
  </si>
  <si>
    <t>Maszyny do robót drogowych</t>
  </si>
  <si>
    <t>Maszyny i narzęzia pielęgnacyjne</t>
  </si>
  <si>
    <t>Urządzenia rozdzielcze prądu zmiennego</t>
  </si>
  <si>
    <t>Aparatura prądu zmiennego</t>
  </si>
  <si>
    <t>Urządzenia do zapisu i odtwarzania dźwięku i obrazu</t>
  </si>
  <si>
    <t>Urządzenia alarmowe i sygnalizacyjne</t>
  </si>
  <si>
    <t>Urządzenie wentylacyjne</t>
  </si>
  <si>
    <t>Urządzenia klimatyzacyjne</t>
  </si>
  <si>
    <t>Urządzenia do oczyszczalnia wody i ścieków</t>
  </si>
  <si>
    <t>Pozostałe urządzenia przemysłowe, gdzie indziej nie sklasyfikowane</t>
  </si>
  <si>
    <t>Kontenery</t>
  </si>
  <si>
    <t>Samochody osobowe</t>
  </si>
  <si>
    <t>Samochody ciężarowe</t>
  </si>
  <si>
    <t>Samochody specjalne</t>
  </si>
  <si>
    <t>Ciągniki</t>
  </si>
  <si>
    <t>Naczepy i przyczepy</t>
  </si>
  <si>
    <t>Pozostałe środki transportu lotniczego</t>
  </si>
  <si>
    <t>Narzędzia, przyrządy, sprawdziany</t>
  </si>
  <si>
    <t>Wyposażenie, aparaty i sprzęt laboratoryjny</t>
  </si>
  <si>
    <t>Wyposażenie techniczne dla prac biurowych</t>
  </si>
  <si>
    <t>Pozostałe narzędzia, przyrządy, ruchomości i wyposażenie, gdzie indziej niesklasyfikowane</t>
  </si>
  <si>
    <t>WARTOŚCI NIEMATERIALNE I PRAWNE</t>
  </si>
  <si>
    <t>RAZEM GRUPY</t>
  </si>
  <si>
    <t>RAZEM GRUPY Z NNN</t>
  </si>
  <si>
    <t>Zmywarka do naczyń</t>
  </si>
  <si>
    <t>Zestaw nagłosnieniowy</t>
  </si>
  <si>
    <t>Namiot pneumatyczny</t>
  </si>
  <si>
    <t xml:space="preserve"> 2. Przedszklole Samorządowe "Jarzębinka" w Brzozie</t>
  </si>
  <si>
    <t xml:space="preserve"> 3. Przedszkola Samorządowego "Stokrotka" w Nowej Wsi Wielkiej</t>
  </si>
  <si>
    <t xml:space="preserve"> 4.Szkoła Podstawowea w Brzozie</t>
  </si>
  <si>
    <t>5. Szkoła Podstawowa w Nowej Wsi Wielkiej</t>
  </si>
  <si>
    <t xml:space="preserve">     6. Gminny Ośrodek Pomocy Społecznej w Nowej Wsi Wielkiej </t>
  </si>
  <si>
    <t>7. Środowiskowy Dom Samopomocy w Nowej Wsi Wielkiej</t>
  </si>
  <si>
    <t xml:space="preserve"> 8. SP ZOZ Gminna Przychodnia w Nowej Wsi Wielkiej</t>
  </si>
  <si>
    <t xml:space="preserve">  9. Zakład Gospodarki Komunalnej w Nowej Wsi Wielkiej                                        </t>
  </si>
  <si>
    <r>
      <t xml:space="preserve">Świetlica w Nowym Smolnie 10                     </t>
    </r>
    <r>
      <rPr>
        <sz val="8"/>
        <rFont val="Arial"/>
        <family val="2"/>
      </rPr>
      <t>- wymiana stolarki okiennej i drzwiowej</t>
    </r>
  </si>
  <si>
    <r>
      <t xml:space="preserve">Świetlica w Jakubowie 6                         </t>
    </r>
    <r>
      <rPr>
        <sz val="8"/>
        <rFont val="Arial"/>
        <family val="2"/>
      </rPr>
      <t>- wymiana stolarki drzwiowej</t>
    </r>
  </si>
  <si>
    <r>
      <t xml:space="preserve">Budynek zaplecza socjalnego dla sportowców w Nowej Wsi Wielkiej            </t>
    </r>
    <r>
      <rPr>
        <sz val="8"/>
        <rFont val="Arial"/>
        <family val="2"/>
      </rPr>
      <t>- rozbudowa instalacji elektrycznej</t>
    </r>
  </si>
  <si>
    <r>
      <t xml:space="preserve">Przepust na Kanale Złotnickim wraz z robudową drogi gminnej 050704 C w Januszkowie                                                      </t>
    </r>
    <r>
      <rPr>
        <sz val="8"/>
        <rFont val="Arial"/>
        <family val="2"/>
      </rPr>
      <t>- wykonano nowy przepust o śr. 1200mm z rur żelebetowych, poszerzono istniejącą jezdnię drogi gminnej o nawierzchni asfaltowej</t>
    </r>
  </si>
  <si>
    <t>Doświetlenie przejść dla pieszych w obszarze skrzyżowania ulic Ogrodowej i Aleji Pokoju w Nowej Wsi Wielkiej</t>
  </si>
  <si>
    <r>
      <t xml:space="preserve">Urządzenia sterowania ruchem kolejowym na przejściu pieszo-rowerowym przez tory kolejowe w ciągu ul. Leśnej w Nowej Wsi Wielkiej </t>
    </r>
    <r>
      <rPr>
        <i/>
        <sz val="8"/>
        <rFont val="Arial"/>
        <family val="2"/>
      </rPr>
      <t>- przekazno do PKP</t>
    </r>
  </si>
  <si>
    <r>
      <t xml:space="preserve">Linia kablowa 15kV w Kobylarni           - </t>
    </r>
    <r>
      <rPr>
        <sz val="8"/>
        <rFont val="Arial"/>
        <family val="2"/>
      </rPr>
      <t>przekazano do ENEA Operator</t>
    </r>
  </si>
  <si>
    <t>Monitoring wideo na placu zabaw w Nowej Wsi Wielkiej przy ul. Pięknej</t>
  </si>
  <si>
    <r>
      <t>Kserokopiarka Konica Minlota BIZHUB C-</t>
    </r>
    <r>
      <rPr>
        <sz val="8"/>
        <rFont val="Arial"/>
        <family val="2"/>
      </rPr>
      <t>likwidacja sprztęu poprzez jego utylizację</t>
    </r>
  </si>
  <si>
    <r>
      <t>Kserokopiarka KONICA MINLOTA C224</t>
    </r>
    <r>
      <rPr>
        <sz val="8"/>
        <rFont val="Arial"/>
        <family val="2"/>
      </rPr>
      <t xml:space="preserve"> - likwidacja sprzętu poprzez jego utylizację</t>
    </r>
  </si>
  <si>
    <t xml:space="preserve"> 10. Gminny Ośrodek Kultury w Nowej Wsi Wielkiej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</si>
</sst>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  <numFmt numFmtId="167" formatCode="#,##0.000"/>
    <numFmt numFmtId="168" formatCode="#,##0.00\ &quot;zł&quot;"/>
    <numFmt numFmtId="169" formatCode="#,##0.00\ _z_ł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Czcionka tekstu podstawowego"/>
      <family val="0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vertAlign val="superscript"/>
      <sz val="12"/>
      <name val="Arial"/>
      <family val="2"/>
    </font>
    <font>
      <b/>
      <i/>
      <sz val="8"/>
      <name val="Arial"/>
      <family val="2"/>
    </font>
    <font>
      <b/>
      <sz val="8"/>
      <name val="Calibri"/>
      <family val="2"/>
    </font>
    <font>
      <sz val="9"/>
      <name val="To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slantDashDot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slantDashDot"/>
      <bottom style="thin"/>
    </border>
    <border>
      <left style="thin"/>
      <right style="double"/>
      <top style="slantDashDot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slantDashDot"/>
      <bottom style="thin"/>
    </border>
    <border>
      <left style="thin"/>
      <right style="thin"/>
      <top style="slantDashDot"/>
      <bottom>
        <color indexed="63"/>
      </bottom>
    </border>
    <border>
      <left style="double"/>
      <right>
        <color indexed="63"/>
      </right>
      <top style="slantDashDot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4" fillId="35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35" borderId="10" xfId="0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35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4" xfId="0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8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15" xfId="0" applyFont="1" applyFill="1" applyBorder="1" applyAlignment="1">
      <alignment horizontal="left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wrapText="1"/>
    </xf>
    <xf numFmtId="4" fontId="4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4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0" fontId="0" fillId="0" borderId="16" xfId="0" applyBorder="1" applyAlignment="1">
      <alignment/>
    </xf>
    <xf numFmtId="4" fontId="4" fillId="34" borderId="17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15" xfId="0" applyFont="1" applyFill="1" applyBorder="1" applyAlignment="1">
      <alignment/>
    </xf>
    <xf numFmtId="4" fontId="4" fillId="34" borderId="15" xfId="0" applyNumberFormat="1" applyFont="1" applyFill="1" applyBorder="1" applyAlignment="1">
      <alignment horizontal="center" wrapText="1"/>
    </xf>
    <xf numFmtId="4" fontId="4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4" fillId="34" borderId="23" xfId="0" applyFont="1" applyFill="1" applyBorder="1" applyAlignment="1">
      <alignment wrapText="1"/>
    </xf>
    <xf numFmtId="0" fontId="0" fillId="34" borderId="24" xfId="0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 wrapText="1"/>
    </xf>
    <xf numFmtId="0" fontId="4" fillId="34" borderId="23" xfId="0" applyFont="1" applyFill="1" applyBorder="1" applyAlignment="1">
      <alignment/>
    </xf>
    <xf numFmtId="0" fontId="0" fillId="0" borderId="24" xfId="0" applyBorder="1" applyAlignment="1">
      <alignment wrapText="1"/>
    </xf>
    <xf numFmtId="0" fontId="0" fillId="0" borderId="21" xfId="0" applyBorder="1" applyAlignment="1">
      <alignment/>
    </xf>
    <xf numFmtId="0" fontId="0" fillId="34" borderId="25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34" borderId="27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/>
    </xf>
    <xf numFmtId="0" fontId="5" fillId="38" borderId="20" xfId="0" applyFont="1" applyFill="1" applyBorder="1" applyAlignment="1">
      <alignment vertical="center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top" wrapText="1"/>
    </xf>
    <xf numFmtId="4" fontId="8" fillId="34" borderId="15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43" fontId="4" fillId="34" borderId="15" xfId="0" applyNumberFormat="1" applyFont="1" applyFill="1" applyBorder="1" applyAlignment="1">
      <alignment horizontal="center" wrapText="1"/>
    </xf>
    <xf numFmtId="43" fontId="4" fillId="34" borderId="15" xfId="0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 vertical="center"/>
    </xf>
    <xf numFmtId="43" fontId="4" fillId="34" borderId="15" xfId="0" applyNumberFormat="1" applyFont="1" applyFill="1" applyBorder="1" applyAlignment="1">
      <alignment horizontal="center" vertical="center" wrapText="1"/>
    </xf>
    <xf numFmtId="43" fontId="4" fillId="34" borderId="15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4" fillId="34" borderId="2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0" xfId="0" applyFill="1" applyBorder="1" applyAlignment="1">
      <alignment horizontal="center"/>
    </xf>
    <xf numFmtId="0" fontId="8" fillId="34" borderId="0" xfId="0" applyFont="1" applyFill="1" applyBorder="1" applyAlignment="1">
      <alignment/>
    </xf>
    <xf numFmtId="170" fontId="8" fillId="34" borderId="15" xfId="0" applyNumberFormat="1" applyFont="1" applyFill="1" applyBorder="1" applyAlignment="1">
      <alignment horizontal="right"/>
    </xf>
    <xf numFmtId="170" fontId="8" fillId="34" borderId="15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0" fillId="34" borderId="30" xfId="0" applyFill="1" applyBorder="1" applyAlignment="1">
      <alignment vertical="center"/>
    </xf>
    <xf numFmtId="0" fontId="4" fillId="34" borderId="31" xfId="0" applyFont="1" applyFill="1" applyBorder="1" applyAlignment="1">
      <alignment horizontal="center" vertical="center"/>
    </xf>
    <xf numFmtId="4" fontId="4" fillId="34" borderId="32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4" fillId="34" borderId="35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" fillId="34" borderId="23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4" fillId="34" borderId="17" xfId="0" applyFont="1" applyFill="1" applyBorder="1" applyAlignment="1">
      <alignment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4" fillId="34" borderId="28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vertical="center" wrapText="1"/>
    </xf>
    <xf numFmtId="0" fontId="0" fillId="34" borderId="24" xfId="0" applyFill="1" applyBorder="1" applyAlignment="1">
      <alignment wrapText="1"/>
    </xf>
    <xf numFmtId="0" fontId="4" fillId="34" borderId="28" xfId="0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wrapText="1"/>
    </xf>
    <xf numFmtId="0" fontId="0" fillId="34" borderId="37" xfId="0" applyFill="1" applyBorder="1" applyAlignment="1">
      <alignment/>
    </xf>
    <xf numFmtId="170" fontId="4" fillId="34" borderId="32" xfId="0" applyNumberFormat="1" applyFont="1" applyFill="1" applyBorder="1" applyAlignment="1">
      <alignment horizontal="center"/>
    </xf>
    <xf numFmtId="43" fontId="4" fillId="34" borderId="32" xfId="0" applyNumberFormat="1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4" fillId="34" borderId="32" xfId="0" applyFont="1" applyFill="1" applyBorder="1" applyAlignment="1">
      <alignment wrapText="1"/>
    </xf>
    <xf numFmtId="0" fontId="0" fillId="39" borderId="20" xfId="0" applyFill="1" applyBorder="1" applyAlignment="1">
      <alignment vertical="center"/>
    </xf>
    <xf numFmtId="0" fontId="5" fillId="39" borderId="20" xfId="0" applyFont="1" applyFill="1" applyBorder="1" applyAlignment="1">
      <alignment horizontal="center" vertical="center"/>
    </xf>
    <xf numFmtId="4" fontId="11" fillId="39" borderId="20" xfId="0" applyNumberFormat="1" applyFont="1" applyFill="1" applyBorder="1" applyAlignment="1">
      <alignment horizontal="center" vertical="center"/>
    </xf>
    <xf numFmtId="43" fontId="11" fillId="39" borderId="20" xfId="0" applyNumberFormat="1" applyFont="1" applyFill="1" applyBorder="1" applyAlignment="1">
      <alignment horizontal="center" vertical="center"/>
    </xf>
    <xf numFmtId="4" fontId="11" fillId="39" borderId="20" xfId="0" applyNumberFormat="1" applyFont="1" applyFill="1" applyBorder="1" applyAlignment="1">
      <alignment vertical="center"/>
    </xf>
    <xf numFmtId="4" fontId="11" fillId="39" borderId="19" xfId="0" applyNumberFormat="1" applyFont="1" applyFill="1" applyBorder="1" applyAlignment="1">
      <alignment horizontal="center" vertical="center"/>
    </xf>
    <xf numFmtId="0" fontId="0" fillId="39" borderId="19" xfId="0" applyFill="1" applyBorder="1" applyAlignment="1">
      <alignment vertical="center"/>
    </xf>
    <xf numFmtId="0" fontId="5" fillId="39" borderId="19" xfId="0" applyFont="1" applyFill="1" applyBorder="1" applyAlignment="1">
      <alignment vertical="center"/>
    </xf>
    <xf numFmtId="0" fontId="0" fillId="39" borderId="20" xfId="0" applyFont="1" applyFill="1" applyBorder="1" applyAlignment="1">
      <alignment horizontal="center" wrapText="1"/>
    </xf>
    <xf numFmtId="4" fontId="11" fillId="39" borderId="19" xfId="0" applyNumberFormat="1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vertical="center" wrapText="1"/>
    </xf>
    <xf numFmtId="4" fontId="11" fillId="39" borderId="20" xfId="0" applyNumberFormat="1" applyFont="1" applyFill="1" applyBorder="1" applyAlignment="1">
      <alignment horizontal="center" vertical="center" wrapText="1"/>
    </xf>
    <xf numFmtId="170" fontId="11" fillId="39" borderId="20" xfId="0" applyNumberFormat="1" applyFont="1" applyFill="1" applyBorder="1" applyAlignment="1">
      <alignment horizontal="center" vertical="center" wrapText="1"/>
    </xf>
    <xf numFmtId="2" fontId="11" fillId="39" borderId="20" xfId="0" applyNumberFormat="1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vertical="center" wrapText="1"/>
    </xf>
    <xf numFmtId="0" fontId="0" fillId="39" borderId="19" xfId="0" applyFill="1" applyBorder="1" applyAlignment="1">
      <alignment vertical="center" wrapText="1"/>
    </xf>
    <xf numFmtId="0" fontId="4" fillId="34" borderId="31" xfId="0" applyFont="1" applyFill="1" applyBorder="1" applyAlignment="1">
      <alignment horizontal="center" wrapText="1"/>
    </xf>
    <xf numFmtId="4" fontId="4" fillId="34" borderId="32" xfId="0" applyNumberFormat="1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43" fontId="4" fillId="34" borderId="32" xfId="0" applyNumberFormat="1" applyFont="1" applyFill="1" applyBorder="1" applyAlignment="1">
      <alignment horizontal="center" wrapText="1"/>
    </xf>
    <xf numFmtId="0" fontId="0" fillId="34" borderId="32" xfId="0" applyFill="1" applyBorder="1" applyAlignment="1">
      <alignment wrapText="1"/>
    </xf>
    <xf numFmtId="0" fontId="0" fillId="34" borderId="38" xfId="0" applyFill="1" applyBorder="1" applyAlignment="1">
      <alignment wrapText="1"/>
    </xf>
    <xf numFmtId="0" fontId="0" fillId="34" borderId="39" xfId="0" applyFill="1" applyBorder="1" applyAlignment="1">
      <alignment wrapText="1"/>
    </xf>
    <xf numFmtId="4" fontId="4" fillId="34" borderId="32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3" fontId="4" fillId="34" borderId="32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34" borderId="32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3" fontId="4" fillId="34" borderId="15" xfId="0" applyNumberFormat="1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right" wrapText="1"/>
    </xf>
    <xf numFmtId="4" fontId="8" fillId="34" borderId="41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/>
    </xf>
    <xf numFmtId="0" fontId="8" fillId="34" borderId="42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wrapText="1"/>
    </xf>
    <xf numFmtId="4" fontId="8" fillId="34" borderId="15" xfId="0" applyNumberFormat="1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4" fontId="8" fillId="34" borderId="15" xfId="0" applyNumberFormat="1" applyFont="1" applyFill="1" applyBorder="1" applyAlignment="1">
      <alignment wrapText="1"/>
    </xf>
    <xf numFmtId="0" fontId="8" fillId="34" borderId="15" xfId="0" applyFont="1" applyFill="1" applyBorder="1" applyAlignment="1">
      <alignment wrapText="1"/>
    </xf>
    <xf numFmtId="169" fontId="8" fillId="34" borderId="11" xfId="0" applyNumberFormat="1" applyFont="1" applyFill="1" applyBorder="1" applyAlignment="1">
      <alignment horizontal="right" wrapText="1"/>
    </xf>
    <xf numFmtId="4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43" xfId="0" applyFont="1" applyFill="1" applyBorder="1" applyAlignment="1">
      <alignment vertical="top" wrapText="1"/>
    </xf>
    <xf numFmtId="0" fontId="8" fillId="34" borderId="11" xfId="0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4" fontId="8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3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vertical="center" wrapText="1"/>
    </xf>
    <xf numFmtId="0" fontId="0" fillId="34" borderId="39" xfId="0" applyFill="1" applyBorder="1" applyAlignment="1">
      <alignment/>
    </xf>
    <xf numFmtId="4" fontId="8" fillId="34" borderId="32" xfId="0" applyNumberFormat="1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8" fillId="34" borderId="39" xfId="0" applyFont="1" applyFill="1" applyBorder="1" applyAlignment="1">
      <alignment vertical="top" wrapText="1"/>
    </xf>
    <xf numFmtId="0" fontId="8" fillId="34" borderId="33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4" borderId="10" xfId="0" applyFill="1" applyBorder="1" applyAlignment="1">
      <alignment wrapText="1"/>
    </xf>
    <xf numFmtId="2" fontId="4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4" fillId="34" borderId="16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/>
    </xf>
    <xf numFmtId="2" fontId="11" fillId="39" borderId="20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/>
    </xf>
    <xf numFmtId="4" fontId="4" fillId="34" borderId="46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8" xfId="0" applyFill="1" applyBorder="1" applyAlignment="1">
      <alignment/>
    </xf>
    <xf numFmtId="2" fontId="4" fillId="34" borderId="15" xfId="0" applyNumberFormat="1" applyFont="1" applyFill="1" applyBorder="1" applyAlignment="1">
      <alignment horizontal="center" vertical="center" wrapText="1"/>
    </xf>
    <xf numFmtId="0" fontId="0" fillId="38" borderId="49" xfId="0" applyFill="1" applyBorder="1" applyAlignment="1">
      <alignment/>
    </xf>
    <xf numFmtId="0" fontId="1" fillId="38" borderId="14" xfId="0" applyFont="1" applyFill="1" applyBorder="1" applyAlignment="1">
      <alignment vertical="top" wrapText="1"/>
    </xf>
    <xf numFmtId="0" fontId="0" fillId="38" borderId="50" xfId="0" applyFont="1" applyFill="1" applyBorder="1" applyAlignment="1">
      <alignment/>
    </xf>
    <xf numFmtId="4" fontId="1" fillId="38" borderId="49" xfId="0" applyNumberFormat="1" applyFont="1" applyFill="1" applyBorder="1" applyAlignment="1">
      <alignment/>
    </xf>
    <xf numFmtId="0" fontId="1" fillId="38" borderId="49" xfId="0" applyFont="1" applyFill="1" applyBorder="1" applyAlignment="1">
      <alignment/>
    </xf>
    <xf numFmtId="0" fontId="1" fillId="38" borderId="51" xfId="0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4" fillId="0" borderId="27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4" fillId="34" borderId="3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4" borderId="3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wrapText="1"/>
    </xf>
    <xf numFmtId="0" fontId="14" fillId="34" borderId="15" xfId="0" applyFont="1" applyFill="1" applyBorder="1" applyAlignment="1">
      <alignment/>
    </xf>
    <xf numFmtId="0" fontId="14" fillId="34" borderId="32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14" fillId="0" borderId="32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 wrapText="1"/>
    </xf>
    <xf numFmtId="0" fontId="14" fillId="34" borderId="16" xfId="0" applyFont="1" applyFill="1" applyBorder="1" applyAlignment="1">
      <alignment/>
    </xf>
    <xf numFmtId="0" fontId="14" fillId="34" borderId="46" xfId="0" applyFont="1" applyFill="1" applyBorder="1" applyAlignment="1">
      <alignment horizontal="left"/>
    </xf>
    <xf numFmtId="0" fontId="14" fillId="34" borderId="16" xfId="0" applyFont="1" applyFill="1" applyBorder="1" applyAlignment="1">
      <alignment wrapText="1"/>
    </xf>
    <xf numFmtId="170" fontId="4" fillId="34" borderId="15" xfId="0" applyNumberFormat="1" applyFont="1" applyFill="1" applyBorder="1" applyAlignment="1">
      <alignment horizontal="center"/>
    </xf>
    <xf numFmtId="43" fontId="4" fillId="34" borderId="15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 vertical="center" wrapText="1"/>
    </xf>
    <xf numFmtId="0" fontId="14" fillId="34" borderId="32" xfId="0" applyFont="1" applyFill="1" applyBorder="1" applyAlignment="1">
      <alignment vertical="center" wrapText="1"/>
    </xf>
    <xf numFmtId="0" fontId="4" fillId="39" borderId="20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left" vertical="center" wrapText="1"/>
    </xf>
    <xf numFmtId="43" fontId="11" fillId="39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8" fillId="34" borderId="43" xfId="0" applyFont="1" applyFill="1" applyBorder="1" applyAlignment="1">
      <alignment vertical="top" wrapText="1"/>
    </xf>
    <xf numFmtId="0" fontId="0" fillId="0" borderId="52" xfId="0" applyBorder="1" applyAlignment="1">
      <alignment wrapText="1"/>
    </xf>
    <xf numFmtId="4" fontId="11" fillId="39" borderId="50" xfId="0" applyNumberFormat="1" applyFont="1" applyFill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wrapText="1"/>
    </xf>
    <xf numFmtId="4" fontId="11" fillId="39" borderId="50" xfId="0" applyNumberFormat="1" applyFont="1" applyFill="1" applyBorder="1" applyAlignment="1">
      <alignment horizontal="center" vertical="center" wrapText="1"/>
    </xf>
    <xf numFmtId="0" fontId="0" fillId="39" borderId="50" xfId="0" applyFill="1" applyBorder="1" applyAlignment="1">
      <alignment wrapText="1"/>
    </xf>
    <xf numFmtId="0" fontId="2" fillId="34" borderId="15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center" wrapText="1"/>
    </xf>
    <xf numFmtId="0" fontId="11" fillId="39" borderId="55" xfId="0" applyFont="1" applyFill="1" applyBorder="1" applyAlignment="1">
      <alignment horizontal="center"/>
    </xf>
    <xf numFmtId="0" fontId="5" fillId="39" borderId="56" xfId="0" applyFont="1" applyFill="1" applyBorder="1" applyAlignment="1">
      <alignment wrapText="1"/>
    </xf>
    <xf numFmtId="2" fontId="11" fillId="39" borderId="57" xfId="0" applyNumberFormat="1" applyFont="1" applyFill="1" applyBorder="1" applyAlignment="1">
      <alignment/>
    </xf>
    <xf numFmtId="2" fontId="11" fillId="39" borderId="49" xfId="0" applyNumberFormat="1" applyFont="1" applyFill="1" applyBorder="1" applyAlignment="1">
      <alignment horizontal="center"/>
    </xf>
    <xf numFmtId="0" fontId="0" fillId="39" borderId="49" xfId="0" applyFill="1" applyBorder="1" applyAlignment="1">
      <alignment/>
    </xf>
    <xf numFmtId="0" fontId="0" fillId="39" borderId="51" xfId="0" applyFill="1" applyBorder="1" applyAlignment="1">
      <alignment/>
    </xf>
    <xf numFmtId="0" fontId="0" fillId="39" borderId="50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4" fillId="34" borderId="58" xfId="0" applyFont="1" applyFill="1" applyBorder="1" applyAlignment="1">
      <alignment horizontal="center"/>
    </xf>
    <xf numFmtId="43" fontId="4" fillId="34" borderId="32" xfId="0" applyNumberFormat="1" applyFont="1" applyFill="1" applyBorder="1" applyAlignment="1">
      <alignment horizontal="center" vertical="center"/>
    </xf>
    <xf numFmtId="43" fontId="4" fillId="34" borderId="15" xfId="0" applyNumberFormat="1" applyFont="1" applyFill="1" applyBorder="1" applyAlignment="1">
      <alignment horizontal="center" vertical="center"/>
    </xf>
    <xf numFmtId="43" fontId="4" fillId="34" borderId="17" xfId="0" applyNumberFormat="1" applyFont="1" applyFill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 vertical="center"/>
    </xf>
    <xf numFmtId="43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59" xfId="0" applyFont="1" applyFill="1" applyBorder="1" applyAlignment="1">
      <alignment horizontal="center" wrapText="1"/>
    </xf>
    <xf numFmtId="0" fontId="14" fillId="34" borderId="60" xfId="0" applyFont="1" applyFill="1" applyBorder="1" applyAlignment="1">
      <alignment wrapText="1"/>
    </xf>
    <xf numFmtId="2" fontId="4" fillId="34" borderId="60" xfId="0" applyNumberFormat="1" applyFont="1" applyFill="1" applyBorder="1" applyAlignment="1">
      <alignment horizontal="center" vertical="center" wrapText="1"/>
    </xf>
    <xf numFmtId="2" fontId="4" fillId="34" borderId="60" xfId="0" applyNumberFormat="1" applyFont="1" applyFill="1" applyBorder="1" applyAlignment="1">
      <alignment horizontal="right" vertical="center" wrapText="1"/>
    </xf>
    <xf numFmtId="43" fontId="4" fillId="34" borderId="60" xfId="0" applyNumberFormat="1" applyFont="1" applyFill="1" applyBorder="1" applyAlignment="1">
      <alignment horizontal="center" vertical="center" wrapText="1"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4" fillId="34" borderId="6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36" borderId="15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39" borderId="15" xfId="0" applyFill="1" applyBorder="1" applyAlignment="1">
      <alignment vertical="center"/>
    </xf>
    <xf numFmtId="0" fontId="5" fillId="39" borderId="15" xfId="0" applyFont="1" applyFill="1" applyBorder="1" applyAlignment="1">
      <alignment horizontal="center" vertical="center"/>
    </xf>
    <xf numFmtId="4" fontId="5" fillId="39" borderId="15" xfId="0" applyNumberFormat="1" applyFont="1" applyFill="1" applyBorder="1" applyAlignment="1">
      <alignment horizontal="right" vertical="center"/>
    </xf>
    <xf numFmtId="0" fontId="8" fillId="39" borderId="15" xfId="0" applyFont="1" applyFill="1" applyBorder="1" applyAlignment="1">
      <alignment vertical="center"/>
    </xf>
    <xf numFmtId="4" fontId="11" fillId="39" borderId="15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4" fontId="8" fillId="34" borderId="17" xfId="0" applyNumberFormat="1" applyFont="1" applyFill="1" applyBorder="1" applyAlignment="1">
      <alignment horizontal="right" vertical="center" wrapText="1"/>
    </xf>
    <xf numFmtId="4" fontId="8" fillId="34" borderId="17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 wrapText="1"/>
    </xf>
    <xf numFmtId="4" fontId="8" fillId="34" borderId="15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8" fillId="39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left" vertical="center" wrapText="1"/>
    </xf>
    <xf numFmtId="167" fontId="5" fillId="39" borderId="15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 wrapText="1"/>
    </xf>
    <xf numFmtId="167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8" fillId="34" borderId="15" xfId="0" applyNumberFormat="1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wrapText="1"/>
    </xf>
    <xf numFmtId="4" fontId="5" fillId="39" borderId="15" xfId="0" applyNumberFormat="1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wrapText="1"/>
    </xf>
    <xf numFmtId="0" fontId="0" fillId="39" borderId="15" xfId="0" applyFill="1" applyBorder="1" applyAlignment="1">
      <alignment wrapText="1"/>
    </xf>
    <xf numFmtId="4" fontId="8" fillId="34" borderId="15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0" fontId="5" fillId="39" borderId="15" xfId="0" applyFont="1" applyFill="1" applyBorder="1" applyAlignment="1">
      <alignment vertical="center" wrapText="1"/>
    </xf>
    <xf numFmtId="0" fontId="8" fillId="39" borderId="15" xfId="0" applyFont="1" applyFill="1" applyBorder="1" applyAlignment="1">
      <alignment/>
    </xf>
    <xf numFmtId="0" fontId="8" fillId="34" borderId="15" xfId="0" applyFont="1" applyFill="1" applyBorder="1" applyAlignment="1">
      <alignment horizontal="left" wrapText="1"/>
    </xf>
    <xf numFmtId="2" fontId="8" fillId="34" borderId="15" xfId="0" applyNumberFormat="1" applyFont="1" applyFill="1" applyBorder="1" applyAlignment="1">
      <alignment horizontal="right"/>
    </xf>
    <xf numFmtId="0" fontId="8" fillId="39" borderId="32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vertical="center"/>
    </xf>
    <xf numFmtId="4" fontId="5" fillId="39" borderId="32" xfId="0" applyNumberFormat="1" applyFont="1" applyFill="1" applyBorder="1" applyAlignment="1">
      <alignment horizontal="right" vertical="center"/>
    </xf>
    <xf numFmtId="2" fontId="5" fillId="39" borderId="32" xfId="0" applyNumberFormat="1" applyFont="1" applyFill="1" applyBorder="1" applyAlignment="1">
      <alignment horizontal="right" vertical="center" wrapText="1"/>
    </xf>
    <xf numFmtId="4" fontId="5" fillId="39" borderId="32" xfId="0" applyNumberFormat="1" applyFont="1" applyFill="1" applyBorder="1" applyAlignment="1">
      <alignment horizontal="right" vertical="center" wrapText="1"/>
    </xf>
    <xf numFmtId="0" fontId="8" fillId="39" borderId="32" xfId="0" applyFont="1" applyFill="1" applyBorder="1" applyAlignment="1">
      <alignment vertical="center"/>
    </xf>
    <xf numFmtId="0" fontId="11" fillId="34" borderId="15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 vertical="center" wrapText="1"/>
    </xf>
    <xf numFmtId="2" fontId="5" fillId="39" borderId="15" xfId="0" applyNumberFormat="1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5" fillId="39" borderId="20" xfId="0" applyNumberFormat="1" applyFont="1" applyFill="1" applyBorder="1" applyAlignment="1">
      <alignment horizontal="right" vertical="center"/>
    </xf>
    <xf numFmtId="0" fontId="8" fillId="39" borderId="20" xfId="0" applyFont="1" applyFill="1" applyBorder="1" applyAlignment="1">
      <alignment vertical="center"/>
    </xf>
    <xf numFmtId="0" fontId="8" fillId="34" borderId="35" xfId="0" applyFont="1" applyFill="1" applyBorder="1" applyAlignment="1">
      <alignment horizontal="left" vertical="center" wrapText="1"/>
    </xf>
    <xf numFmtId="4" fontId="8" fillId="34" borderId="35" xfId="0" applyNumberFormat="1" applyFont="1" applyFill="1" applyBorder="1" applyAlignment="1">
      <alignment horizontal="right" vertical="center"/>
    </xf>
    <xf numFmtId="0" fontId="8" fillId="34" borderId="35" xfId="0" applyFont="1" applyFill="1" applyBorder="1" applyAlignment="1">
      <alignment horizontal="center"/>
    </xf>
    <xf numFmtId="0" fontId="8" fillId="39" borderId="19" xfId="0" applyFont="1" applyFill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34" borderId="63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wrapText="1"/>
    </xf>
    <xf numFmtId="0" fontId="0" fillId="39" borderId="20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wrapText="1"/>
    </xf>
    <xf numFmtId="4" fontId="5" fillId="39" borderId="19" xfId="0" applyNumberFormat="1" applyFont="1" applyFill="1" applyBorder="1" applyAlignment="1">
      <alignment horizontal="right" vertical="center" wrapText="1"/>
    </xf>
    <xf numFmtId="0" fontId="8" fillId="39" borderId="19" xfId="0" applyFont="1" applyFill="1" applyBorder="1" applyAlignment="1">
      <alignment wrapText="1"/>
    </xf>
    <xf numFmtId="0" fontId="0" fillId="39" borderId="19" xfId="0" applyFill="1" applyBorder="1" applyAlignment="1">
      <alignment wrapText="1"/>
    </xf>
    <xf numFmtId="0" fontId="8" fillId="34" borderId="15" xfId="51" applyFont="1" applyFill="1" applyBorder="1" applyAlignment="1">
      <alignment wrapText="1"/>
      <protection/>
    </xf>
    <xf numFmtId="4" fontId="8" fillId="34" borderId="15" xfId="51" applyNumberFormat="1" applyFont="1" applyFill="1" applyBorder="1" applyAlignment="1">
      <alignment horizontal="right"/>
      <protection/>
    </xf>
    <xf numFmtId="4" fontId="8" fillId="34" borderId="17" xfId="0" applyNumberFormat="1" applyFont="1" applyFill="1" applyBorder="1" applyAlignment="1">
      <alignment horizontal="right"/>
    </xf>
    <xf numFmtId="0" fontId="8" fillId="39" borderId="20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vertical="center" wrapText="1"/>
    </xf>
    <xf numFmtId="0" fontId="8" fillId="39" borderId="19" xfId="0" applyFont="1" applyFill="1" applyBorder="1" applyAlignment="1">
      <alignment/>
    </xf>
    <xf numFmtId="0" fontId="8" fillId="34" borderId="17" xfId="51" applyFont="1" applyFill="1" applyBorder="1">
      <alignment/>
      <protection/>
    </xf>
    <xf numFmtId="4" fontId="8" fillId="34" borderId="17" xfId="51" applyNumberFormat="1" applyFont="1" applyFill="1" applyBorder="1" applyAlignment="1">
      <alignment horizontal="right"/>
      <protection/>
    </xf>
    <xf numFmtId="0" fontId="8" fillId="34" borderId="17" xfId="0" applyFont="1" applyFill="1" applyBorder="1" applyAlignment="1">
      <alignment/>
    </xf>
    <xf numFmtId="0" fontId="8" fillId="34" borderId="17" xfId="51" applyFont="1" applyFill="1" applyBorder="1" applyAlignment="1">
      <alignment wrapText="1"/>
      <protection/>
    </xf>
    <xf numFmtId="0" fontId="8" fillId="34" borderId="16" xfId="51" applyFont="1" applyFill="1" applyBorder="1">
      <alignment/>
      <protection/>
    </xf>
    <xf numFmtId="4" fontId="8" fillId="34" borderId="16" xfId="51" applyNumberFormat="1" applyFont="1" applyFill="1" applyBorder="1" applyAlignment="1">
      <alignment horizontal="right"/>
      <protection/>
    </xf>
    <xf numFmtId="4" fontId="8" fillId="34" borderId="16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4" fontId="5" fillId="39" borderId="19" xfId="0" applyNumberFormat="1" applyFont="1" applyFill="1" applyBorder="1" applyAlignment="1">
      <alignment horizontal="right" vertical="center"/>
    </xf>
    <xf numFmtId="0" fontId="11" fillId="34" borderId="46" xfId="0" applyFont="1" applyFill="1" applyBorder="1" applyAlignment="1">
      <alignment horizontal="left"/>
    </xf>
    <xf numFmtId="4" fontId="8" fillId="34" borderId="41" xfId="0" applyNumberFormat="1" applyFont="1" applyFill="1" applyBorder="1" applyAlignment="1">
      <alignment horizontal="right"/>
    </xf>
    <xf numFmtId="4" fontId="8" fillId="34" borderId="41" xfId="0" applyNumberFormat="1" applyFont="1" applyFill="1" applyBorder="1" applyAlignment="1">
      <alignment horizontal="right" vertical="center"/>
    </xf>
    <xf numFmtId="0" fontId="8" fillId="34" borderId="47" xfId="0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8" fillId="34" borderId="48" xfId="0" applyFont="1" applyFill="1" applyBorder="1" applyAlignment="1">
      <alignment/>
    </xf>
    <xf numFmtId="4" fontId="5" fillId="39" borderId="20" xfId="0" applyNumberFormat="1" applyFont="1" applyFill="1" applyBorder="1" applyAlignment="1">
      <alignment horizontal="right" vertical="center" wrapText="1"/>
    </xf>
    <xf numFmtId="170" fontId="5" fillId="39" borderId="20" xfId="0" applyNumberFormat="1" applyFont="1" applyFill="1" applyBorder="1" applyAlignment="1">
      <alignment horizontal="right" vertical="center" wrapText="1"/>
    </xf>
    <xf numFmtId="2" fontId="5" fillId="39" borderId="20" xfId="0" applyNumberFormat="1" applyFont="1" applyFill="1" applyBorder="1" applyAlignment="1">
      <alignment horizontal="right" vertical="center" wrapText="1"/>
    </xf>
    <xf numFmtId="0" fontId="8" fillId="39" borderId="20" xfId="0" applyFont="1" applyFill="1" applyBorder="1" applyAlignment="1">
      <alignment vertical="center" wrapText="1"/>
    </xf>
    <xf numFmtId="0" fontId="8" fillId="39" borderId="19" xfId="0" applyFont="1" applyFill="1" applyBorder="1" applyAlignment="1">
      <alignment vertical="center" wrapText="1"/>
    </xf>
    <xf numFmtId="0" fontId="0" fillId="39" borderId="54" xfId="0" applyFill="1" applyBorder="1" applyAlignment="1">
      <alignment vertical="center"/>
    </xf>
    <xf numFmtId="4" fontId="5" fillId="39" borderId="15" xfId="0" applyNumberFormat="1" applyFont="1" applyFill="1" applyBorder="1" applyAlignment="1">
      <alignment vertical="center"/>
    </xf>
    <xf numFmtId="0" fontId="4" fillId="34" borderId="64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5" fillId="39" borderId="50" xfId="0" applyFont="1" applyFill="1" applyBorder="1" applyAlignment="1">
      <alignment horizontal="left" vertical="center" wrapText="1"/>
    </xf>
    <xf numFmtId="4" fontId="5" fillId="39" borderId="49" xfId="0" applyNumberFormat="1" applyFont="1" applyFill="1" applyBorder="1" applyAlignment="1">
      <alignment horizontal="right" vertical="center"/>
    </xf>
    <xf numFmtId="0" fontId="8" fillId="39" borderId="50" xfId="0" applyFont="1" applyFill="1" applyBorder="1" applyAlignment="1">
      <alignment vertical="center"/>
    </xf>
    <xf numFmtId="0" fontId="0" fillId="39" borderId="50" xfId="0" applyFill="1" applyBorder="1" applyAlignment="1">
      <alignment vertical="center"/>
    </xf>
    <xf numFmtId="0" fontId="8" fillId="0" borderId="17" xfId="51" applyFont="1" applyBorder="1" applyAlignment="1">
      <alignment vertical="center" wrapText="1"/>
      <protection/>
    </xf>
    <xf numFmtId="4" fontId="8" fillId="0" borderId="17" xfId="51" applyNumberFormat="1" applyFont="1" applyBorder="1" applyAlignment="1">
      <alignment horizontal="right" vertical="center" wrapText="1"/>
      <protection/>
    </xf>
    <xf numFmtId="0" fontId="8" fillId="34" borderId="15" xfId="51" applyFont="1" applyFill="1" applyBorder="1" applyAlignment="1">
      <alignment vertical="center" wrapText="1"/>
      <protection/>
    </xf>
    <xf numFmtId="4" fontId="8" fillId="34" borderId="15" xfId="51" applyNumberFormat="1" applyFont="1" applyFill="1" applyBorder="1" applyAlignment="1">
      <alignment horizontal="right" vertical="center" wrapText="1"/>
      <protection/>
    </xf>
    <xf numFmtId="0" fontId="8" fillId="34" borderId="17" xfId="51" applyFont="1" applyFill="1" applyBorder="1" applyAlignment="1">
      <alignment horizontal="left"/>
      <protection/>
    </xf>
    <xf numFmtId="4" fontId="8" fillId="34" borderId="46" xfId="0" applyNumberFormat="1" applyFont="1" applyFill="1" applyBorder="1" applyAlignment="1">
      <alignment horizontal="right"/>
    </xf>
    <xf numFmtId="0" fontId="8" fillId="34" borderId="46" xfId="0" applyFont="1" applyFill="1" applyBorder="1" applyAlignment="1">
      <alignment horizontal="right"/>
    </xf>
    <xf numFmtId="0" fontId="4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/>
    </xf>
    <xf numFmtId="0" fontId="8" fillId="34" borderId="65" xfId="0" applyFont="1" applyFill="1" applyBorder="1" applyAlignment="1">
      <alignment/>
    </xf>
    <xf numFmtId="0" fontId="3" fillId="0" borderId="66" xfId="0" applyFont="1" applyBorder="1" applyAlignment="1">
      <alignment horizontal="center"/>
    </xf>
    <xf numFmtId="0" fontId="0" fillId="39" borderId="49" xfId="0" applyFill="1" applyBorder="1" applyAlignment="1">
      <alignment vertical="center"/>
    </xf>
    <xf numFmtId="0" fontId="5" fillId="39" borderId="49" xfId="0" applyFont="1" applyFill="1" applyBorder="1" applyAlignment="1">
      <alignment horizontal="center" vertical="center"/>
    </xf>
    <xf numFmtId="0" fontId="8" fillId="39" borderId="49" xfId="0" applyFont="1" applyFill="1" applyBorder="1" applyAlignment="1">
      <alignment vertical="center"/>
    </xf>
    <xf numFmtId="4" fontId="11" fillId="39" borderId="49" xfId="0" applyNumberFormat="1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left" vertical="center" wrapText="1"/>
    </xf>
    <xf numFmtId="4" fontId="8" fillId="34" borderId="43" xfId="0" applyNumberFormat="1" applyFont="1" applyFill="1" applyBorder="1" applyAlignment="1">
      <alignment horizontal="right" vertical="center" wrapText="1"/>
    </xf>
    <xf numFmtId="4" fontId="8" fillId="34" borderId="52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wrapText="1"/>
    </xf>
    <xf numFmtId="0" fontId="8" fillId="34" borderId="17" xfId="0" applyFont="1" applyFill="1" applyBorder="1" applyAlignment="1">
      <alignment wrapText="1"/>
    </xf>
    <xf numFmtId="0" fontId="8" fillId="34" borderId="32" xfId="0" applyFont="1" applyFill="1" applyBorder="1" applyAlignment="1">
      <alignment/>
    </xf>
    <xf numFmtId="4" fontId="8" fillId="34" borderId="32" xfId="0" applyNumberFormat="1" applyFont="1" applyFill="1" applyBorder="1" applyAlignment="1">
      <alignment horizontal="right"/>
    </xf>
    <xf numFmtId="0" fontId="8" fillId="34" borderId="38" xfId="0" applyFont="1" applyFill="1" applyBorder="1" applyAlignment="1">
      <alignment/>
    </xf>
    <xf numFmtId="0" fontId="8" fillId="34" borderId="32" xfId="0" applyFont="1" applyFill="1" applyBorder="1" applyAlignment="1">
      <alignment wrapText="1"/>
    </xf>
    <xf numFmtId="0" fontId="5" fillId="39" borderId="67" xfId="0" applyFont="1" applyFill="1" applyBorder="1" applyAlignment="1">
      <alignment vertical="center" wrapText="1"/>
    </xf>
    <xf numFmtId="4" fontId="5" fillId="39" borderId="67" xfId="0" applyNumberFormat="1" applyFont="1" applyFill="1" applyBorder="1" applyAlignment="1">
      <alignment horizontal="right" vertical="center" wrapText="1"/>
    </xf>
    <xf numFmtId="170" fontId="5" fillId="39" borderId="67" xfId="0" applyNumberFormat="1" applyFont="1" applyFill="1" applyBorder="1" applyAlignment="1">
      <alignment horizontal="right" vertical="center" wrapText="1"/>
    </xf>
    <xf numFmtId="2" fontId="5" fillId="39" borderId="67" xfId="0" applyNumberFormat="1" applyFont="1" applyFill="1" applyBorder="1" applyAlignment="1">
      <alignment horizontal="right" vertical="center" wrapText="1"/>
    </xf>
    <xf numFmtId="0" fontId="8" fillId="39" borderId="67" xfId="0" applyFont="1" applyFill="1" applyBorder="1" applyAlignment="1">
      <alignment vertical="center" wrapText="1"/>
    </xf>
    <xf numFmtId="0" fontId="8" fillId="39" borderId="68" xfId="0" applyFont="1" applyFill="1" applyBorder="1" applyAlignment="1">
      <alignment vertical="center" wrapText="1"/>
    </xf>
    <xf numFmtId="2" fontId="11" fillId="39" borderId="19" xfId="0" applyNumberFormat="1" applyFont="1" applyFill="1" applyBorder="1" applyAlignment="1">
      <alignment horizontal="center" vertical="center"/>
    </xf>
    <xf numFmtId="4" fontId="4" fillId="34" borderId="35" xfId="0" applyNumberFormat="1" applyFont="1" applyFill="1" applyBorder="1" applyAlignment="1">
      <alignment horizontal="center" vertical="center"/>
    </xf>
    <xf numFmtId="2" fontId="4" fillId="34" borderId="35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4" fillId="34" borderId="60" xfId="0" applyFont="1" applyFill="1" applyBorder="1" applyAlignment="1">
      <alignment vertical="center" wrapText="1"/>
    </xf>
    <xf numFmtId="4" fontId="4" fillId="34" borderId="60" xfId="0" applyNumberFormat="1" applyFont="1" applyFill="1" applyBorder="1" applyAlignment="1">
      <alignment horizontal="center" vertical="center"/>
    </xf>
    <xf numFmtId="0" fontId="0" fillId="34" borderId="69" xfId="0" applyFill="1" applyBorder="1" applyAlignment="1">
      <alignment/>
    </xf>
    <xf numFmtId="2" fontId="1" fillId="39" borderId="19" xfId="0" applyNumberFormat="1" applyFont="1" applyFill="1" applyBorder="1" applyAlignment="1">
      <alignment horizontal="center" vertical="center" wrapText="1"/>
    </xf>
    <xf numFmtId="2" fontId="4" fillId="34" borderId="25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 wrapText="1"/>
    </xf>
    <xf numFmtId="43" fontId="4" fillId="34" borderId="0" xfId="0" applyNumberFormat="1" applyFont="1" applyFill="1" applyBorder="1" applyAlignment="1">
      <alignment horizontal="center" wrapText="1"/>
    </xf>
    <xf numFmtId="0" fontId="5" fillId="39" borderId="70" xfId="0" applyFont="1" applyFill="1" applyBorder="1" applyAlignment="1">
      <alignment wrapText="1"/>
    </xf>
    <xf numFmtId="2" fontId="11" fillId="39" borderId="67" xfId="0" applyNumberFormat="1" applyFont="1" applyFill="1" applyBorder="1" applyAlignment="1">
      <alignment horizontal="center"/>
    </xf>
    <xf numFmtId="0" fontId="0" fillId="39" borderId="67" xfId="0" applyFill="1" applyBorder="1" applyAlignment="1">
      <alignment/>
    </xf>
    <xf numFmtId="2" fontId="1" fillId="39" borderId="6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4" fillId="34" borderId="17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39" borderId="19" xfId="0" applyFill="1" applyBorder="1" applyAlignment="1">
      <alignment horizontal="center" wrapText="1"/>
    </xf>
    <xf numFmtId="0" fontId="5" fillId="39" borderId="46" xfId="0" applyFont="1" applyFill="1" applyBorder="1" applyAlignment="1">
      <alignment wrapText="1"/>
    </xf>
    <xf numFmtId="2" fontId="11" fillId="39" borderId="48" xfId="0" applyNumberFormat="1" applyFont="1" applyFill="1" applyBorder="1" applyAlignment="1">
      <alignment horizontal="center"/>
    </xf>
    <xf numFmtId="2" fontId="11" fillId="39" borderId="20" xfId="0" applyNumberFormat="1" applyFont="1" applyFill="1" applyBorder="1" applyAlignment="1">
      <alignment horizontal="center"/>
    </xf>
    <xf numFmtId="0" fontId="0" fillId="39" borderId="67" xfId="0" applyFill="1" applyBorder="1" applyAlignment="1">
      <alignment horizontal="center"/>
    </xf>
    <xf numFmtId="4" fontId="11" fillId="39" borderId="6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4" fontId="4" fillId="0" borderId="60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34" borderId="17" xfId="0" applyFont="1" applyFill="1" applyBorder="1" applyAlignment="1">
      <alignment wrapText="1"/>
    </xf>
    <xf numFmtId="0" fontId="4" fillId="34" borderId="46" xfId="0" applyFont="1" applyFill="1" applyBorder="1" applyAlignment="1">
      <alignment horizontal="left"/>
    </xf>
    <xf numFmtId="2" fontId="4" fillId="34" borderId="46" xfId="0" applyNumberFormat="1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43" fontId="4" fillId="34" borderId="15" xfId="0" applyNumberFormat="1" applyFont="1" applyFill="1" applyBorder="1" applyAlignment="1">
      <alignment vertical="center" wrapText="1"/>
    </xf>
    <xf numFmtId="0" fontId="14" fillId="34" borderId="15" xfId="0" applyFont="1" applyFill="1" applyBorder="1" applyAlignment="1">
      <alignment vertical="top" wrapText="1"/>
    </xf>
    <xf numFmtId="2" fontId="11" fillId="39" borderId="48" xfId="0" applyNumberFormat="1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19" xfId="0" applyFill="1" applyBorder="1" applyAlignment="1">
      <alignment/>
    </xf>
    <xf numFmtId="0" fontId="14" fillId="34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35" borderId="15" xfId="0" applyFont="1" applyFill="1" applyBorder="1" applyAlignment="1">
      <alignment wrapText="1"/>
    </xf>
    <xf numFmtId="4" fontId="11" fillId="35" borderId="15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4" fontId="4" fillId="34" borderId="35" xfId="0" applyNumberFormat="1" applyFont="1" applyFill="1" applyBorder="1" applyAlignment="1">
      <alignment horizontal="right" vertical="center"/>
    </xf>
    <xf numFmtId="2" fontId="4" fillId="34" borderId="35" xfId="0" applyNumberFormat="1" applyFont="1" applyFill="1" applyBorder="1" applyAlignment="1">
      <alignment horizontal="right" vertical="center"/>
    </xf>
    <xf numFmtId="4" fontId="4" fillId="34" borderId="15" xfId="0" applyNumberFormat="1" applyFont="1" applyFill="1" applyBorder="1" applyAlignment="1">
      <alignment horizontal="right" vertical="center" wrapText="1"/>
    </xf>
    <xf numFmtId="2" fontId="4" fillId="34" borderId="15" xfId="0" applyNumberFormat="1" applyFont="1" applyFill="1" applyBorder="1" applyAlignment="1">
      <alignment horizontal="right" vertical="center" wrapText="1"/>
    </xf>
    <xf numFmtId="0" fontId="4" fillId="34" borderId="23" xfId="0" applyFont="1" applyFill="1" applyBorder="1" applyAlignment="1">
      <alignment horizontal="center" wrapText="1"/>
    </xf>
    <xf numFmtId="4" fontId="4" fillId="34" borderId="15" xfId="0" applyNumberFormat="1" applyFont="1" applyFill="1" applyBorder="1" applyAlignment="1">
      <alignment horizontal="right" vertical="center"/>
    </xf>
    <xf numFmtId="2" fontId="4" fillId="34" borderId="15" xfId="0" applyNumberFormat="1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43" fontId="4" fillId="34" borderId="15" xfId="0" applyNumberFormat="1" applyFont="1" applyFill="1" applyBorder="1" applyAlignment="1">
      <alignment horizontal="right" vertical="center" wrapText="1"/>
    </xf>
    <xf numFmtId="0" fontId="0" fillId="39" borderId="1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 wrapText="1"/>
    </xf>
    <xf numFmtId="4" fontId="5" fillId="39" borderId="20" xfId="0" applyNumberFormat="1" applyFont="1" applyFill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wrapText="1"/>
    </xf>
    <xf numFmtId="4" fontId="4" fillId="0" borderId="41" xfId="0" applyNumberFormat="1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15" xfId="0" applyFont="1" applyBorder="1" applyAlignment="1">
      <alignment wrapText="1"/>
    </xf>
    <xf numFmtId="4" fontId="4" fillId="0" borderId="15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4" fontId="4" fillId="0" borderId="60" xfId="0" applyNumberFormat="1" applyFont="1" applyBorder="1" applyAlignment="1">
      <alignment horizontal="right" vertical="center"/>
    </xf>
    <xf numFmtId="2" fontId="4" fillId="0" borderId="60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8" fillId="39" borderId="1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wrapText="1"/>
    </xf>
    <xf numFmtId="4" fontId="4" fillId="34" borderId="41" xfId="0" applyNumberFormat="1" applyFont="1" applyFill="1" applyBorder="1" applyAlignment="1">
      <alignment horizontal="right" vertical="center"/>
    </xf>
    <xf numFmtId="2" fontId="4" fillId="34" borderId="41" xfId="0" applyNumberFormat="1" applyFont="1" applyFill="1" applyBorder="1" applyAlignment="1">
      <alignment horizontal="right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4" borderId="66" xfId="0" applyFont="1" applyFill="1" applyBorder="1" applyAlignment="1">
      <alignment horizontal="center"/>
    </xf>
    <xf numFmtId="0" fontId="4" fillId="34" borderId="70" xfId="0" applyFont="1" applyFill="1" applyBorder="1" applyAlignment="1">
      <alignment horizontal="left"/>
    </xf>
    <xf numFmtId="4" fontId="4" fillId="34" borderId="70" xfId="0" applyNumberFormat="1" applyFont="1" applyFill="1" applyBorder="1" applyAlignment="1">
      <alignment horizontal="right" vertical="center"/>
    </xf>
    <xf numFmtId="2" fontId="4" fillId="34" borderId="70" xfId="0" applyNumberFormat="1" applyFont="1" applyFill="1" applyBorder="1" applyAlignment="1">
      <alignment horizontal="right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70" xfId="0" applyFill="1" applyBorder="1" applyAlignment="1">
      <alignment/>
    </xf>
    <xf numFmtId="0" fontId="0" fillId="34" borderId="73" xfId="0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left"/>
    </xf>
    <xf numFmtId="4" fontId="4" fillId="34" borderId="32" xfId="0" applyNumberFormat="1" applyFont="1" applyFill="1" applyBorder="1" applyAlignment="1">
      <alignment horizontal="right" vertical="center"/>
    </xf>
    <xf numFmtId="2" fontId="4" fillId="34" borderId="32" xfId="0" applyNumberFormat="1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left"/>
    </xf>
    <xf numFmtId="4" fontId="4" fillId="34" borderId="60" xfId="0" applyNumberFormat="1" applyFont="1" applyFill="1" applyBorder="1" applyAlignment="1">
      <alignment horizontal="right" vertical="center"/>
    </xf>
    <xf numFmtId="2" fontId="4" fillId="34" borderId="60" xfId="0" applyNumberFormat="1" applyFont="1" applyFill="1" applyBorder="1" applyAlignment="1">
      <alignment horizontal="right" vertical="center"/>
    </xf>
    <xf numFmtId="0" fontId="0" fillId="34" borderId="6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right"/>
    </xf>
    <xf numFmtId="2" fontId="4" fillId="34" borderId="17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right"/>
    </xf>
    <xf numFmtId="4" fontId="4" fillId="34" borderId="32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0" fontId="4" fillId="40" borderId="20" xfId="0" applyFont="1" applyFill="1" applyBorder="1" applyAlignment="1">
      <alignment horizontal="center" wrapText="1"/>
    </xf>
    <xf numFmtId="0" fontId="5" fillId="40" borderId="20" xfId="0" applyFont="1" applyFill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2" fontId="5" fillId="40" borderId="20" xfId="0" applyNumberFormat="1" applyFont="1" applyFill="1" applyBorder="1" applyAlignment="1">
      <alignment horizontal="right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right" vertical="center" wrapText="1"/>
    </xf>
    <xf numFmtId="0" fontId="0" fillId="40" borderId="20" xfId="0" applyFill="1" applyBorder="1" applyAlignment="1">
      <alignment/>
    </xf>
    <xf numFmtId="0" fontId="5" fillId="40" borderId="20" xfId="0" applyFont="1" applyFill="1" applyBorder="1" applyAlignment="1">
      <alignment wrapText="1"/>
    </xf>
    <xf numFmtId="4" fontId="1" fillId="40" borderId="20" xfId="0" applyNumberFormat="1" applyFont="1" applyFill="1" applyBorder="1" applyAlignment="1">
      <alignment/>
    </xf>
    <xf numFmtId="0" fontId="17" fillId="40" borderId="20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1" fillId="34" borderId="0" xfId="0" applyNumberFormat="1" applyFont="1" applyFill="1" applyBorder="1" applyAlignment="1">
      <alignment horizontal="center" vertical="center" wrapText="1"/>
    </xf>
    <xf numFmtId="170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/>
    </xf>
    <xf numFmtId="0" fontId="5" fillId="34" borderId="39" xfId="0" applyFont="1" applyFill="1" applyBorder="1" applyAlignment="1">
      <alignment wrapText="1"/>
    </xf>
    <xf numFmtId="4" fontId="11" fillId="34" borderId="39" xfId="0" applyNumberFormat="1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vertical="center"/>
    </xf>
    <xf numFmtId="0" fontId="11" fillId="34" borderId="39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/>
    </xf>
    <xf numFmtId="4" fontId="4" fillId="34" borderId="6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vertical="center" wrapText="1"/>
    </xf>
    <xf numFmtId="4" fontId="4" fillId="34" borderId="41" xfId="0" applyNumberFormat="1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vertical="center" wrapText="1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4" fillId="34" borderId="60" xfId="0" applyFont="1" applyFill="1" applyBorder="1" applyAlignment="1">
      <alignment vertical="center" wrapText="1"/>
    </xf>
    <xf numFmtId="0" fontId="8" fillId="39" borderId="74" xfId="0" applyFont="1" applyFill="1" applyBorder="1" applyAlignment="1">
      <alignment horizontal="center"/>
    </xf>
    <xf numFmtId="0" fontId="5" fillId="39" borderId="21" xfId="0" applyFont="1" applyFill="1" applyBorder="1" applyAlignment="1">
      <alignment vertical="center"/>
    </xf>
    <xf numFmtId="4" fontId="11" fillId="39" borderId="21" xfId="0" applyNumberFormat="1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/>
    </xf>
    <xf numFmtId="2" fontId="4" fillId="34" borderId="32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right" vertical="center" wrapText="1"/>
    </xf>
    <xf numFmtId="43" fontId="4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4" borderId="0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 horizontal="right" vertical="center"/>
    </xf>
    <xf numFmtId="2" fontId="4" fillId="34" borderId="17" xfId="0" applyNumberFormat="1" applyFont="1" applyFill="1" applyBorder="1" applyAlignment="1">
      <alignment horizontal="center" vertical="center"/>
    </xf>
    <xf numFmtId="0" fontId="0" fillId="34" borderId="71" xfId="0" applyFill="1" applyBorder="1" applyAlignment="1">
      <alignment/>
    </xf>
    <xf numFmtId="0" fontId="5" fillId="34" borderId="71" xfId="0" applyFont="1" applyFill="1" applyBorder="1" applyAlignment="1">
      <alignment/>
    </xf>
    <xf numFmtId="4" fontId="1" fillId="34" borderId="71" xfId="0" applyNumberFormat="1" applyFont="1" applyFill="1" applyBorder="1" applyAlignment="1">
      <alignment/>
    </xf>
    <xf numFmtId="0" fontId="17" fillId="34" borderId="7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4" borderId="43" xfId="0" applyFont="1" applyFill="1" applyBorder="1" applyAlignment="1">
      <alignment vertical="top" wrapText="1"/>
    </xf>
    <xf numFmtId="0" fontId="0" fillId="0" borderId="52" xfId="0" applyBorder="1" applyAlignment="1">
      <alignment wrapText="1"/>
    </xf>
    <xf numFmtId="0" fontId="5" fillId="38" borderId="54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8"/>
  <sheetViews>
    <sheetView tabSelected="1" view="pageLayout" zoomScaleNormal="86" workbookViewId="0" topLeftCell="A559">
      <selection activeCell="A548" sqref="A548:I548"/>
    </sheetView>
  </sheetViews>
  <sheetFormatPr defaultColWidth="9.140625" defaultRowHeight="12.75"/>
  <cols>
    <col min="1" max="1" width="4.140625" style="0" customWidth="1"/>
    <col min="2" max="2" width="28.7109375" style="0" customWidth="1"/>
    <col min="3" max="3" width="19.8515625" style="0" customWidth="1"/>
    <col min="4" max="4" width="16.28125" style="0" customWidth="1"/>
    <col min="5" max="5" width="14.28125" style="0" customWidth="1"/>
    <col min="6" max="6" width="13.28125" style="0" customWidth="1"/>
    <col min="7" max="7" width="12.28125" style="0" customWidth="1"/>
    <col min="8" max="8" width="11.421875" style="0" customWidth="1"/>
    <col min="9" max="9" width="12.140625" style="0" customWidth="1"/>
    <col min="10" max="14" width="9.140625" style="35" customWidth="1"/>
  </cols>
  <sheetData>
    <row r="1" spans="1:25" ht="12.75">
      <c r="A1" s="258" t="s">
        <v>0</v>
      </c>
      <c r="B1" s="258"/>
      <c r="C1" s="258"/>
      <c r="D1" s="258"/>
      <c r="E1" s="259"/>
      <c r="F1" s="259"/>
      <c r="G1" s="259"/>
      <c r="H1" s="260"/>
      <c r="I1" s="76"/>
      <c r="M1" s="39"/>
      <c r="N1" s="39"/>
      <c r="O1" s="47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2.75">
      <c r="A2" s="258"/>
      <c r="B2" s="258"/>
      <c r="C2" s="258" t="s">
        <v>708</v>
      </c>
      <c r="D2" s="258"/>
      <c r="E2" s="259"/>
      <c r="F2" s="259"/>
      <c r="G2" s="259"/>
      <c r="H2" s="260"/>
      <c r="I2" s="76"/>
      <c r="M2" s="39"/>
      <c r="N2" s="39"/>
      <c r="O2" s="47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>
      <c r="A3" s="261"/>
      <c r="B3" s="261" t="s">
        <v>653</v>
      </c>
      <c r="C3" s="261"/>
      <c r="D3" s="261"/>
      <c r="E3" s="259"/>
      <c r="F3" s="259"/>
      <c r="G3" s="259"/>
      <c r="H3" s="76"/>
      <c r="I3" s="76"/>
      <c r="M3" s="39"/>
      <c r="N3" s="39"/>
      <c r="O3" s="47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0.5" customHeight="1" thickBot="1">
      <c r="A4" s="41"/>
      <c r="B4" s="41"/>
      <c r="C4" s="41"/>
      <c r="D4" s="41"/>
      <c r="E4" s="98"/>
      <c r="F4" s="98"/>
      <c r="G4" s="98"/>
      <c r="H4" s="98"/>
      <c r="I4" s="98"/>
      <c r="M4" s="39"/>
      <c r="N4" s="39"/>
      <c r="O4" s="47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6" s="17" customFormat="1" ht="39" customHeight="1" thickBot="1" thickTop="1">
      <c r="A5" s="118" t="s">
        <v>1</v>
      </c>
      <c r="B5" s="78" t="s">
        <v>2</v>
      </c>
      <c r="C5" s="78" t="s">
        <v>654</v>
      </c>
      <c r="D5" s="78" t="s">
        <v>3</v>
      </c>
      <c r="E5" s="79" t="s">
        <v>4</v>
      </c>
      <c r="F5" s="78" t="s">
        <v>709</v>
      </c>
      <c r="G5" s="78" t="s">
        <v>5</v>
      </c>
      <c r="H5" s="78" t="s">
        <v>710</v>
      </c>
      <c r="I5" s="77" t="s">
        <v>711</v>
      </c>
      <c r="J5" s="39"/>
      <c r="K5" s="39"/>
      <c r="L5" s="39"/>
      <c r="M5" s="39"/>
      <c r="N5" s="39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0.5" customHeight="1" thickBot="1" thickTop="1">
      <c r="A6" s="92" t="s">
        <v>6</v>
      </c>
      <c r="B6" s="80" t="s">
        <v>7</v>
      </c>
      <c r="C6" s="80" t="s">
        <v>8</v>
      </c>
      <c r="D6" s="80" t="s">
        <v>9</v>
      </c>
      <c r="E6" s="80" t="s">
        <v>10</v>
      </c>
      <c r="F6" s="80" t="s">
        <v>11</v>
      </c>
      <c r="G6" s="80" t="s">
        <v>12</v>
      </c>
      <c r="H6" s="80" t="s">
        <v>13</v>
      </c>
      <c r="I6" s="81" t="s">
        <v>14</v>
      </c>
      <c r="J6" s="39"/>
      <c r="K6" s="39"/>
      <c r="L6" s="39"/>
      <c r="M6" s="39"/>
      <c r="N6" s="39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29" customFormat="1" ht="24.75" customHeight="1" thickBot="1" thickTop="1">
      <c r="A7" s="179"/>
      <c r="B7" s="180" t="s">
        <v>15</v>
      </c>
      <c r="C7" s="181">
        <f>SUM(C12:C63)</f>
        <v>8932770.74</v>
      </c>
      <c r="D7" s="182">
        <f>SUM(D12:D63)</f>
        <v>51520.9</v>
      </c>
      <c r="E7" s="182">
        <f>SUM(E12:E63)</f>
        <v>152063.81</v>
      </c>
      <c r="F7" s="183">
        <f>SUM(F12:F63)</f>
        <v>8832227.83</v>
      </c>
      <c r="G7" s="179"/>
      <c r="H7" s="181">
        <v>54301.61</v>
      </c>
      <c r="I7" s="184">
        <v>55000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4.25" hidden="1" thickBot="1" thickTop="1">
      <c r="A8" s="69"/>
      <c r="B8" s="60"/>
      <c r="C8" s="60"/>
      <c r="D8" s="60"/>
      <c r="E8" s="60"/>
      <c r="F8" s="60"/>
      <c r="G8" s="60"/>
      <c r="H8" s="60"/>
      <c r="I8" s="82"/>
      <c r="J8" s="39"/>
      <c r="K8" s="39"/>
      <c r="L8" s="39"/>
      <c r="M8" s="39"/>
      <c r="N8" s="39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4.25" hidden="1" thickBot="1" thickTop="1">
      <c r="A9" s="69"/>
      <c r="B9" s="60"/>
      <c r="C9" s="60"/>
      <c r="D9" s="60"/>
      <c r="E9" s="60"/>
      <c r="F9" s="60"/>
      <c r="G9" s="60"/>
      <c r="H9" s="60"/>
      <c r="I9" s="82"/>
      <c r="J9" s="39"/>
      <c r="K9" s="39"/>
      <c r="L9" s="39"/>
      <c r="M9" s="39"/>
      <c r="N9" s="39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hidden="1" thickBot="1" thickTop="1">
      <c r="A10" s="69"/>
      <c r="B10" s="60"/>
      <c r="C10" s="60"/>
      <c r="D10" s="60"/>
      <c r="E10" s="60"/>
      <c r="F10" s="60"/>
      <c r="G10" s="60"/>
      <c r="H10" s="60"/>
      <c r="I10" s="82"/>
      <c r="J10" s="39"/>
      <c r="K10" s="39"/>
      <c r="L10" s="39"/>
      <c r="M10" s="39"/>
      <c r="N10" s="39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hidden="1" thickBot="1" thickTop="1">
      <c r="A11" s="69"/>
      <c r="B11" s="60"/>
      <c r="C11" s="60"/>
      <c r="D11" s="60"/>
      <c r="E11" s="60"/>
      <c r="F11" s="60"/>
      <c r="G11" s="60"/>
      <c r="H11" s="60"/>
      <c r="I11" s="82"/>
      <c r="J11" s="39"/>
      <c r="K11" s="39"/>
      <c r="L11" s="39"/>
      <c r="M11" s="39"/>
      <c r="N11" s="39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6" customFormat="1" ht="33.75" thickTop="1">
      <c r="A12" s="354" t="s">
        <v>6</v>
      </c>
      <c r="B12" s="295" t="s">
        <v>538</v>
      </c>
      <c r="C12" s="152">
        <v>7760.92</v>
      </c>
      <c r="D12" s="153"/>
      <c r="E12" s="153"/>
      <c r="F12" s="152">
        <v>7760.92</v>
      </c>
      <c r="G12" s="154" t="s">
        <v>16</v>
      </c>
      <c r="H12" s="155"/>
      <c r="I12" s="156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s="9" customFormat="1" ht="21">
      <c r="A13" s="94" t="s">
        <v>7</v>
      </c>
      <c r="B13" s="296" t="s">
        <v>643</v>
      </c>
      <c r="C13" s="49">
        <v>41679.6</v>
      </c>
      <c r="D13" s="53"/>
      <c r="E13" s="53"/>
      <c r="F13" s="49">
        <v>41679.6</v>
      </c>
      <c r="G13" s="56"/>
      <c r="H13" s="57"/>
      <c r="I13" s="87"/>
      <c r="J13" s="39"/>
      <c r="K13" s="39"/>
      <c r="L13" s="39"/>
      <c r="M13" s="39"/>
      <c r="N13" s="39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s="19" customFormat="1" ht="21">
      <c r="A14" s="94" t="s">
        <v>8</v>
      </c>
      <c r="B14" s="296" t="s">
        <v>146</v>
      </c>
      <c r="C14" s="49">
        <v>7720.1</v>
      </c>
      <c r="D14" s="53"/>
      <c r="E14" s="53"/>
      <c r="F14" s="49">
        <v>7720.1</v>
      </c>
      <c r="G14" s="51" t="s">
        <v>18</v>
      </c>
      <c r="H14" s="57"/>
      <c r="I14" s="87"/>
      <c r="J14" s="39"/>
      <c r="K14" s="39"/>
      <c r="L14" s="39"/>
      <c r="M14" s="39"/>
      <c r="N14" s="39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s="6" customFormat="1" ht="31.5">
      <c r="A15" s="94" t="s">
        <v>9</v>
      </c>
      <c r="B15" s="297" t="s">
        <v>147</v>
      </c>
      <c r="C15" s="49">
        <v>20025.96</v>
      </c>
      <c r="D15" s="119"/>
      <c r="E15" s="53"/>
      <c r="F15" s="49">
        <f>C15+D15</f>
        <v>20025.96</v>
      </c>
      <c r="G15" s="51" t="s">
        <v>16</v>
      </c>
      <c r="H15" s="56"/>
      <c r="I15" s="157"/>
      <c r="J15" s="42"/>
      <c r="K15" s="42"/>
      <c r="L15" s="42"/>
      <c r="M15" s="42"/>
      <c r="N15" s="42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s="15" customFormat="1" ht="31.5">
      <c r="A16" s="93" t="s">
        <v>10</v>
      </c>
      <c r="B16" s="297" t="s">
        <v>148</v>
      </c>
      <c r="C16" s="55">
        <v>12782.21</v>
      </c>
      <c r="D16" s="50"/>
      <c r="E16" s="120">
        <v>12782.21</v>
      </c>
      <c r="F16" s="55">
        <f>C16+D16-E16</f>
        <v>0</v>
      </c>
      <c r="G16" s="51" t="s">
        <v>16</v>
      </c>
      <c r="H16" s="51"/>
      <c r="I16" s="86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s="23" customFormat="1" ht="28.5" customHeight="1">
      <c r="A17" s="93" t="s">
        <v>11</v>
      </c>
      <c r="B17" s="297" t="s">
        <v>417</v>
      </c>
      <c r="C17" s="49">
        <v>73680.05</v>
      </c>
      <c r="D17" s="55"/>
      <c r="E17" s="50"/>
      <c r="F17" s="49">
        <f>C17+D17</f>
        <v>73680.05</v>
      </c>
      <c r="G17" s="51" t="s">
        <v>18</v>
      </c>
      <c r="H17" s="52"/>
      <c r="I17" s="83"/>
      <c r="J17" s="39"/>
      <c r="K17" s="39"/>
      <c r="L17" s="39"/>
      <c r="M17" s="39"/>
      <c r="N17" s="39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13" customFormat="1" ht="32.25">
      <c r="A18" s="94" t="s">
        <v>12</v>
      </c>
      <c r="B18" s="48" t="s">
        <v>539</v>
      </c>
      <c r="C18" s="49">
        <v>33852.1</v>
      </c>
      <c r="D18" s="158"/>
      <c r="E18" s="53"/>
      <c r="F18" s="49">
        <v>33852.1</v>
      </c>
      <c r="G18" s="56" t="s">
        <v>19</v>
      </c>
      <c r="H18" s="54"/>
      <c r="I18" s="84"/>
      <c r="J18" s="40"/>
      <c r="K18" s="40"/>
      <c r="L18" s="40"/>
      <c r="M18" s="40"/>
      <c r="N18" s="40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s="11" customFormat="1" ht="36.75" customHeight="1">
      <c r="A19" s="94" t="s">
        <v>13</v>
      </c>
      <c r="B19" s="297" t="s">
        <v>32</v>
      </c>
      <c r="C19" s="49">
        <v>26085</v>
      </c>
      <c r="D19" s="53"/>
      <c r="E19" s="53"/>
      <c r="F19" s="49">
        <v>26085</v>
      </c>
      <c r="G19" s="51" t="s">
        <v>18</v>
      </c>
      <c r="H19" s="54"/>
      <c r="I19" s="84"/>
      <c r="J19" s="40"/>
      <c r="K19" s="40"/>
      <c r="L19" s="40"/>
      <c r="M19" s="40"/>
      <c r="N19" s="40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s="19" customFormat="1" ht="36" customHeight="1">
      <c r="A20" s="94" t="s">
        <v>14</v>
      </c>
      <c r="B20" s="48" t="s">
        <v>540</v>
      </c>
      <c r="C20" s="49">
        <v>89597.59</v>
      </c>
      <c r="D20" s="49"/>
      <c r="E20" s="119"/>
      <c r="F20" s="49">
        <f>C20+D20-E20</f>
        <v>89597.59</v>
      </c>
      <c r="G20" s="74" t="s">
        <v>642</v>
      </c>
      <c r="H20" s="57"/>
      <c r="I20" s="87"/>
      <c r="J20" s="39"/>
      <c r="K20" s="39"/>
      <c r="L20" s="39"/>
      <c r="M20" s="39"/>
      <c r="N20" s="39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s="24" customFormat="1" ht="31.5">
      <c r="A21" s="95" t="s">
        <v>20</v>
      </c>
      <c r="B21" s="298" t="s">
        <v>282</v>
      </c>
      <c r="C21" s="61">
        <v>65800</v>
      </c>
      <c r="D21" s="62"/>
      <c r="E21" s="62"/>
      <c r="F21" s="61">
        <v>65800</v>
      </c>
      <c r="G21" s="63" t="s">
        <v>21</v>
      </c>
      <c r="H21" s="64"/>
      <c r="I21" s="85"/>
      <c r="J21" s="39"/>
      <c r="K21" s="39"/>
      <c r="L21" s="39"/>
      <c r="M21" s="39"/>
      <c r="N21" s="39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24" customFormat="1" ht="45.75" customHeight="1">
      <c r="A22" s="165" t="s">
        <v>23</v>
      </c>
      <c r="B22" s="298" t="s">
        <v>415</v>
      </c>
      <c r="C22" s="61">
        <v>24143.66</v>
      </c>
      <c r="D22" s="62"/>
      <c r="E22" s="62"/>
      <c r="F22" s="61">
        <v>24143.66</v>
      </c>
      <c r="G22" s="172" t="s">
        <v>16</v>
      </c>
      <c r="H22" s="64"/>
      <c r="I22" s="85"/>
      <c r="J22" s="39"/>
      <c r="K22" s="39"/>
      <c r="L22" s="39"/>
      <c r="M22" s="39"/>
      <c r="N22" s="3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14" customFormat="1" ht="22.5" customHeight="1">
      <c r="A23" s="93" t="s">
        <v>22</v>
      </c>
      <c r="B23" s="48" t="s">
        <v>541</v>
      </c>
      <c r="C23" s="55">
        <v>462875.13</v>
      </c>
      <c r="D23" s="55"/>
      <c r="E23" s="55"/>
      <c r="F23" s="55">
        <f>C23+D23</f>
        <v>462875.13</v>
      </c>
      <c r="G23" s="51"/>
      <c r="H23" s="51"/>
      <c r="I23" s="86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s="18" customFormat="1" ht="22.5" customHeight="1">
      <c r="A24" s="94" t="s">
        <v>17</v>
      </c>
      <c r="B24" s="297" t="s">
        <v>24</v>
      </c>
      <c r="C24" s="49">
        <v>4670</v>
      </c>
      <c r="D24" s="53"/>
      <c r="E24" s="53"/>
      <c r="F24" s="49">
        <v>4670</v>
      </c>
      <c r="G24" s="56" t="s">
        <v>16</v>
      </c>
      <c r="H24" s="56"/>
      <c r="I24" s="157"/>
      <c r="J24" s="42"/>
      <c r="K24" s="42"/>
      <c r="L24" s="42"/>
      <c r="M24" s="42"/>
      <c r="N24" s="42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s="18" customFormat="1" ht="48" customHeight="1">
      <c r="A25" s="94" t="s">
        <v>25</v>
      </c>
      <c r="B25" s="48" t="s">
        <v>542</v>
      </c>
      <c r="C25" s="49">
        <v>136500</v>
      </c>
      <c r="D25" s="49"/>
      <c r="E25" s="67">
        <v>136500</v>
      </c>
      <c r="F25" s="49">
        <f>C25+D25-E25</f>
        <v>0</v>
      </c>
      <c r="G25" s="56"/>
      <c r="H25" s="56"/>
      <c r="I25" s="157"/>
      <c r="J25" s="42"/>
      <c r="K25" s="42"/>
      <c r="L25" s="42"/>
      <c r="M25" s="42"/>
      <c r="N25" s="42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s="12" customFormat="1" ht="26.25" customHeight="1">
      <c r="A26" s="94" t="s">
        <v>28</v>
      </c>
      <c r="B26" s="297" t="s">
        <v>416</v>
      </c>
      <c r="C26" s="49">
        <v>291599.89</v>
      </c>
      <c r="D26" s="53"/>
      <c r="E26" s="119"/>
      <c r="F26" s="49">
        <f>C26+D26-E26</f>
        <v>291599.89</v>
      </c>
      <c r="G26" s="56"/>
      <c r="H26" s="57"/>
      <c r="I26" s="87"/>
      <c r="J26" s="39"/>
      <c r="K26" s="39"/>
      <c r="L26" s="39"/>
      <c r="M26" s="39"/>
      <c r="N26" s="39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s="19" customFormat="1" ht="31.5">
      <c r="A27" s="94" t="s">
        <v>26</v>
      </c>
      <c r="B27" s="297" t="s">
        <v>149</v>
      </c>
      <c r="C27" s="67">
        <v>812.2</v>
      </c>
      <c r="D27" s="53"/>
      <c r="E27" s="53"/>
      <c r="F27" s="67">
        <v>812.2</v>
      </c>
      <c r="G27" s="56"/>
      <c r="H27" s="57"/>
      <c r="I27" s="87"/>
      <c r="J27" s="39"/>
      <c r="K27" s="39"/>
      <c r="L27" s="39"/>
      <c r="M27" s="39"/>
      <c r="N27" s="39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s="23" customFormat="1" ht="22.5" customHeight="1">
      <c r="A28" s="94" t="s">
        <v>27</v>
      </c>
      <c r="B28" s="297" t="s">
        <v>281</v>
      </c>
      <c r="C28" s="55">
        <v>31490</v>
      </c>
      <c r="D28" s="50"/>
      <c r="E28" s="50"/>
      <c r="F28" s="55">
        <v>31490</v>
      </c>
      <c r="G28" s="51"/>
      <c r="H28" s="52"/>
      <c r="I28" s="83"/>
      <c r="J28" s="39"/>
      <c r="K28" s="39"/>
      <c r="L28" s="39"/>
      <c r="M28" s="39"/>
      <c r="N28" s="3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25" customFormat="1" ht="21">
      <c r="A29" s="94" t="s">
        <v>30</v>
      </c>
      <c r="B29" s="297" t="s">
        <v>280</v>
      </c>
      <c r="C29" s="49">
        <v>31490</v>
      </c>
      <c r="D29" s="53"/>
      <c r="E29" s="53"/>
      <c r="F29" s="49">
        <v>31490</v>
      </c>
      <c r="G29" s="56" t="s">
        <v>16</v>
      </c>
      <c r="H29" s="159"/>
      <c r="I29" s="160"/>
      <c r="J29" s="122"/>
      <c r="K29" s="122"/>
      <c r="L29" s="122"/>
      <c r="M29" s="122"/>
      <c r="N29" s="122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</row>
    <row r="30" spans="1:26" s="25" customFormat="1" ht="30.75" customHeight="1">
      <c r="A30" s="94" t="s">
        <v>29</v>
      </c>
      <c r="B30" s="297" t="s">
        <v>393</v>
      </c>
      <c r="C30" s="49">
        <v>9200</v>
      </c>
      <c r="D30" s="119"/>
      <c r="E30" s="53"/>
      <c r="F30" s="49">
        <f>C30+D30</f>
        <v>9200</v>
      </c>
      <c r="G30" s="56" t="s">
        <v>16</v>
      </c>
      <c r="H30" s="159"/>
      <c r="I30" s="160"/>
      <c r="J30" s="122"/>
      <c r="K30" s="122"/>
      <c r="L30" s="122"/>
      <c r="M30" s="122"/>
      <c r="N30" s="122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1:26" s="10" customFormat="1" ht="21">
      <c r="A31" s="96" t="s">
        <v>33</v>
      </c>
      <c r="B31" s="297" t="s">
        <v>150</v>
      </c>
      <c r="C31" s="55">
        <v>2020</v>
      </c>
      <c r="D31" s="50"/>
      <c r="E31" s="50"/>
      <c r="F31" s="55">
        <v>2020</v>
      </c>
      <c r="G31" s="51" t="s">
        <v>16</v>
      </c>
      <c r="H31" s="52"/>
      <c r="I31" s="83"/>
      <c r="J31" s="39"/>
      <c r="K31" s="39"/>
      <c r="L31" s="39"/>
      <c r="M31" s="39"/>
      <c r="N31" s="3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21" customFormat="1" ht="23.25" customHeight="1">
      <c r="A32" s="96" t="s">
        <v>34</v>
      </c>
      <c r="B32" s="297" t="s">
        <v>31</v>
      </c>
      <c r="C32" s="55">
        <v>1182</v>
      </c>
      <c r="D32" s="50"/>
      <c r="E32" s="50"/>
      <c r="F32" s="55">
        <v>1182</v>
      </c>
      <c r="G32" s="51" t="s">
        <v>16</v>
      </c>
      <c r="H32" s="52"/>
      <c r="I32" s="83"/>
      <c r="J32" s="39"/>
      <c r="K32" s="39"/>
      <c r="L32" s="39"/>
      <c r="M32" s="39"/>
      <c r="N32" s="3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21" customFormat="1" ht="34.5" customHeight="1">
      <c r="A33" s="96" t="s">
        <v>35</v>
      </c>
      <c r="B33" s="297" t="s">
        <v>326</v>
      </c>
      <c r="C33" s="55">
        <v>150558.9</v>
      </c>
      <c r="D33" s="50"/>
      <c r="E33" s="50"/>
      <c r="F33" s="55">
        <v>150558.9</v>
      </c>
      <c r="G33" s="75" t="s">
        <v>16</v>
      </c>
      <c r="H33" s="52"/>
      <c r="I33" s="83"/>
      <c r="J33" s="39"/>
      <c r="K33" s="39"/>
      <c r="L33" s="39"/>
      <c r="M33" s="39"/>
      <c r="N33" s="3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21" customFormat="1" ht="32.25" customHeight="1">
      <c r="A34" s="96" t="s">
        <v>36</v>
      </c>
      <c r="B34" s="298" t="s">
        <v>311</v>
      </c>
      <c r="C34" s="61">
        <v>4500</v>
      </c>
      <c r="D34" s="61"/>
      <c r="E34" s="62"/>
      <c r="F34" s="61">
        <v>4500</v>
      </c>
      <c r="G34" s="51"/>
      <c r="H34" s="52"/>
      <c r="I34" s="83"/>
      <c r="J34" s="39"/>
      <c r="K34" s="39"/>
      <c r="L34" s="39"/>
      <c r="M34" s="39"/>
      <c r="N34" s="3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5" customFormat="1" ht="77.25" customHeight="1">
      <c r="A35" s="96" t="s">
        <v>38</v>
      </c>
      <c r="B35" s="48" t="s">
        <v>672</v>
      </c>
      <c r="C35" s="49">
        <v>2588140.62</v>
      </c>
      <c r="D35" s="53"/>
      <c r="E35" s="53"/>
      <c r="F35" s="49">
        <f>C35+D35</f>
        <v>2588140.62</v>
      </c>
      <c r="G35" s="54"/>
      <c r="H35" s="54"/>
      <c r="I35" s="84"/>
      <c r="J35" s="40"/>
      <c r="K35" s="40"/>
      <c r="L35" s="40"/>
      <c r="M35" s="40"/>
      <c r="N35" s="40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s="21" customFormat="1" ht="24.75" customHeight="1">
      <c r="A36" s="96" t="s">
        <v>39</v>
      </c>
      <c r="B36" s="297" t="s">
        <v>418</v>
      </c>
      <c r="C36" s="55">
        <v>1051627.9</v>
      </c>
      <c r="D36" s="55"/>
      <c r="E36" s="50"/>
      <c r="F36" s="55">
        <f>C36+D36</f>
        <v>1051627.9</v>
      </c>
      <c r="G36" s="52"/>
      <c r="H36" s="52"/>
      <c r="I36" s="83"/>
      <c r="J36" s="39"/>
      <c r="K36" s="39"/>
      <c r="L36" s="39"/>
      <c r="M36" s="39"/>
      <c r="N36" s="39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8" customFormat="1" ht="15.75" customHeight="1">
      <c r="A37" s="96" t="s">
        <v>40</v>
      </c>
      <c r="B37" s="297" t="s">
        <v>37</v>
      </c>
      <c r="C37" s="55">
        <v>421201.83</v>
      </c>
      <c r="D37" s="50"/>
      <c r="E37" s="50"/>
      <c r="F37" s="55">
        <v>421201.83</v>
      </c>
      <c r="G37" s="59"/>
      <c r="H37" s="59"/>
      <c r="I37" s="88"/>
      <c r="J37" s="40"/>
      <c r="K37" s="40"/>
      <c r="L37" s="40"/>
      <c r="M37" s="40"/>
      <c r="N37" s="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s="21" customFormat="1" ht="22.5">
      <c r="A38" s="96" t="s">
        <v>41</v>
      </c>
      <c r="B38" s="48" t="s">
        <v>543</v>
      </c>
      <c r="C38" s="55">
        <v>692836.33</v>
      </c>
      <c r="D38" s="50"/>
      <c r="E38" s="50"/>
      <c r="F38" s="55">
        <v>692836.33</v>
      </c>
      <c r="G38" s="52"/>
      <c r="H38" s="52"/>
      <c r="I38" s="83"/>
      <c r="J38" s="39"/>
      <c r="K38" s="39"/>
      <c r="L38" s="39"/>
      <c r="M38" s="39"/>
      <c r="N38" s="39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s="23" customFormat="1" ht="21">
      <c r="A39" s="96" t="s">
        <v>43</v>
      </c>
      <c r="B39" s="297" t="s">
        <v>275</v>
      </c>
      <c r="C39" s="55">
        <v>502172.43</v>
      </c>
      <c r="D39" s="120"/>
      <c r="E39" s="50"/>
      <c r="F39" s="55">
        <f>C39+D39-E39</f>
        <v>502172.43</v>
      </c>
      <c r="G39" s="52"/>
      <c r="H39" s="52"/>
      <c r="I39" s="83"/>
      <c r="J39" s="39"/>
      <c r="K39" s="39"/>
      <c r="L39" s="39"/>
      <c r="M39" s="39"/>
      <c r="N39" s="39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s="23" customFormat="1" ht="31.5">
      <c r="A40" s="96" t="s">
        <v>44</v>
      </c>
      <c r="B40" s="297" t="s">
        <v>152</v>
      </c>
      <c r="C40" s="55">
        <v>2848</v>
      </c>
      <c r="D40" s="50"/>
      <c r="E40" s="50"/>
      <c r="F40" s="55">
        <v>2848</v>
      </c>
      <c r="G40" s="52"/>
      <c r="H40" s="52"/>
      <c r="I40" s="83"/>
      <c r="J40" s="39"/>
      <c r="K40" s="39"/>
      <c r="L40" s="39"/>
      <c r="M40" s="39"/>
      <c r="N40" s="39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s="21" customFormat="1" ht="21">
      <c r="A41" s="96" t="s">
        <v>45</v>
      </c>
      <c r="B41" s="297" t="s">
        <v>151</v>
      </c>
      <c r="C41" s="55">
        <v>5563.2</v>
      </c>
      <c r="D41" s="50"/>
      <c r="E41" s="50"/>
      <c r="F41" s="55">
        <v>5563.2</v>
      </c>
      <c r="G41" s="52"/>
      <c r="H41" s="52"/>
      <c r="I41" s="83"/>
      <c r="J41" s="39"/>
      <c r="K41" s="39"/>
      <c r="L41" s="39"/>
      <c r="M41" s="39"/>
      <c r="N41" s="39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s="24" customFormat="1" ht="21">
      <c r="A42" s="107" t="s">
        <v>46</v>
      </c>
      <c r="B42" s="298" t="s">
        <v>42</v>
      </c>
      <c r="C42" s="61">
        <v>3172</v>
      </c>
      <c r="D42" s="62"/>
      <c r="E42" s="62"/>
      <c r="F42" s="61">
        <v>3172</v>
      </c>
      <c r="G42" s="64"/>
      <c r="H42" s="64"/>
      <c r="I42" s="85"/>
      <c r="J42" s="39"/>
      <c r="K42" s="39"/>
      <c r="L42" s="39"/>
      <c r="M42" s="39"/>
      <c r="N42" s="3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s="21" customFormat="1" ht="31.5">
      <c r="A43" s="96" t="s">
        <v>48</v>
      </c>
      <c r="B43" s="297" t="s">
        <v>279</v>
      </c>
      <c r="C43" s="55">
        <v>3210</v>
      </c>
      <c r="D43" s="50"/>
      <c r="E43" s="50"/>
      <c r="F43" s="55">
        <v>3210</v>
      </c>
      <c r="G43" s="52"/>
      <c r="H43" s="52"/>
      <c r="I43" s="83"/>
      <c r="J43" s="39"/>
      <c r="K43" s="39"/>
      <c r="L43" s="39"/>
      <c r="M43" s="39"/>
      <c r="N43" s="39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s="23" customFormat="1" ht="31.5">
      <c r="A44" s="96" t="s">
        <v>50</v>
      </c>
      <c r="B44" s="297" t="s">
        <v>325</v>
      </c>
      <c r="C44" s="55">
        <v>3531</v>
      </c>
      <c r="D44" s="50"/>
      <c r="E44" s="50"/>
      <c r="F44" s="55">
        <v>3531</v>
      </c>
      <c r="G44" s="52"/>
      <c r="H44" s="52"/>
      <c r="I44" s="83"/>
      <c r="J44" s="39"/>
      <c r="K44" s="39"/>
      <c r="L44" s="39"/>
      <c r="M44" s="39"/>
      <c r="N44" s="39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21" customFormat="1" ht="31.5">
      <c r="A45" s="96" t="s">
        <v>51</v>
      </c>
      <c r="B45" s="297" t="s">
        <v>153</v>
      </c>
      <c r="C45" s="55">
        <v>5130</v>
      </c>
      <c r="D45" s="50"/>
      <c r="E45" s="50"/>
      <c r="F45" s="55">
        <v>5130</v>
      </c>
      <c r="G45" s="52"/>
      <c r="H45" s="52"/>
      <c r="I45" s="83"/>
      <c r="J45" s="39"/>
      <c r="K45" s="39"/>
      <c r="L45" s="39"/>
      <c r="M45" s="39"/>
      <c r="N45" s="39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s="23" customFormat="1" ht="12.75">
      <c r="A46" s="96" t="s">
        <v>52</v>
      </c>
      <c r="B46" s="297" t="s">
        <v>56</v>
      </c>
      <c r="C46" s="55">
        <v>2675</v>
      </c>
      <c r="D46" s="50"/>
      <c r="E46" s="50"/>
      <c r="F46" s="55">
        <v>2675</v>
      </c>
      <c r="G46" s="52"/>
      <c r="H46" s="52"/>
      <c r="I46" s="83"/>
      <c r="J46" s="39"/>
      <c r="K46" s="39"/>
      <c r="L46" s="39"/>
      <c r="M46" s="39"/>
      <c r="N46" s="39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15" customFormat="1" ht="21">
      <c r="A47" s="96" t="s">
        <v>53</v>
      </c>
      <c r="B47" s="297" t="s">
        <v>154</v>
      </c>
      <c r="C47" s="55">
        <v>5380</v>
      </c>
      <c r="D47" s="50"/>
      <c r="E47" s="50"/>
      <c r="F47" s="55">
        <v>5380</v>
      </c>
      <c r="G47" s="51"/>
      <c r="H47" s="51"/>
      <c r="I47" s="86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22" customFormat="1" ht="31.5">
      <c r="A48" s="97" t="s">
        <v>55</v>
      </c>
      <c r="B48" s="297" t="s">
        <v>47</v>
      </c>
      <c r="C48" s="55">
        <v>8344.8</v>
      </c>
      <c r="D48" s="50"/>
      <c r="E48" s="50">
        <v>2781.6</v>
      </c>
      <c r="F48" s="55">
        <f>C48+D48-E48</f>
        <v>5563.199999999999</v>
      </c>
      <c r="G48" s="59"/>
      <c r="H48" s="59"/>
      <c r="I48" s="88"/>
      <c r="J48" s="40"/>
      <c r="K48" s="40"/>
      <c r="L48" s="40"/>
      <c r="M48" s="40"/>
      <c r="N48" s="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s="20" customFormat="1" ht="26.25" customHeight="1">
      <c r="A49" s="97" t="s">
        <v>66</v>
      </c>
      <c r="B49" s="297" t="s">
        <v>65</v>
      </c>
      <c r="C49" s="55">
        <v>2684</v>
      </c>
      <c r="D49" s="55"/>
      <c r="E49" s="50"/>
      <c r="F49" s="55">
        <v>2684</v>
      </c>
      <c r="G49" s="59"/>
      <c r="H49" s="59"/>
      <c r="I49" s="88"/>
      <c r="J49" s="40"/>
      <c r="K49" s="40"/>
      <c r="L49" s="40"/>
      <c r="M49" s="40"/>
      <c r="N49" s="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s="22" customFormat="1" ht="25.5" customHeight="1">
      <c r="A50" s="97" t="s">
        <v>155</v>
      </c>
      <c r="B50" s="297" t="s">
        <v>65</v>
      </c>
      <c r="C50" s="55">
        <v>2806</v>
      </c>
      <c r="D50" s="55"/>
      <c r="E50" s="50"/>
      <c r="F50" s="55">
        <v>2806</v>
      </c>
      <c r="G50" s="59"/>
      <c r="H50" s="59"/>
      <c r="I50" s="88"/>
      <c r="J50" s="40"/>
      <c r="K50" s="40"/>
      <c r="L50" s="40"/>
      <c r="M50" s="40"/>
      <c r="N50" s="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s="22" customFormat="1" ht="25.5" customHeight="1">
      <c r="A51" s="97" t="s">
        <v>156</v>
      </c>
      <c r="B51" s="297" t="s">
        <v>458</v>
      </c>
      <c r="C51" s="55">
        <v>17600</v>
      </c>
      <c r="D51" s="55">
        <v>6333.33</v>
      </c>
      <c r="E51" s="50"/>
      <c r="F51" s="55">
        <f>C51+D51-E51</f>
        <v>23933.33</v>
      </c>
      <c r="G51" s="59"/>
      <c r="H51" s="59"/>
      <c r="I51" s="88"/>
      <c r="J51" s="40"/>
      <c r="K51" s="40"/>
      <c r="L51" s="40"/>
      <c r="M51" s="40"/>
      <c r="N51" s="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s="22" customFormat="1" ht="44.25" customHeight="1">
      <c r="A52" s="97" t="s">
        <v>157</v>
      </c>
      <c r="B52" s="297" t="s">
        <v>655</v>
      </c>
      <c r="C52" s="55">
        <v>22200</v>
      </c>
      <c r="D52" s="55"/>
      <c r="E52" s="50"/>
      <c r="F52" s="55">
        <f>C52+D52-E52</f>
        <v>22200</v>
      </c>
      <c r="G52" s="59"/>
      <c r="H52" s="59"/>
      <c r="I52" s="88"/>
      <c r="J52" s="40"/>
      <c r="K52" s="40"/>
      <c r="L52" s="40"/>
      <c r="M52" s="40"/>
      <c r="N52" s="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s="22" customFormat="1" ht="26.25" customHeight="1">
      <c r="A53" s="97" t="s">
        <v>158</v>
      </c>
      <c r="B53" s="297" t="s">
        <v>671</v>
      </c>
      <c r="C53" s="55">
        <v>12500</v>
      </c>
      <c r="D53" s="55">
        <v>6166.67</v>
      </c>
      <c r="E53" s="50"/>
      <c r="F53" s="55">
        <f>C53+D53-E53</f>
        <v>18666.67</v>
      </c>
      <c r="G53" s="59"/>
      <c r="H53" s="59"/>
      <c r="I53" s="88"/>
      <c r="J53" s="40"/>
      <c r="K53" s="40"/>
      <c r="L53" s="40"/>
      <c r="M53" s="40"/>
      <c r="N53" s="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s="22" customFormat="1" ht="25.5" customHeight="1">
      <c r="A54" s="97" t="s">
        <v>159</v>
      </c>
      <c r="B54" s="297" t="s">
        <v>515</v>
      </c>
      <c r="C54" s="55">
        <v>16231.3</v>
      </c>
      <c r="D54" s="55"/>
      <c r="E54" s="50"/>
      <c r="F54" s="55">
        <v>16231.3</v>
      </c>
      <c r="G54" s="59"/>
      <c r="H54" s="59"/>
      <c r="I54" s="88"/>
      <c r="J54" s="40"/>
      <c r="K54" s="40"/>
      <c r="L54" s="40"/>
      <c r="M54" s="40"/>
      <c r="N54" s="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s="22" customFormat="1" ht="25.5" customHeight="1">
      <c r="A55" s="97" t="s">
        <v>160</v>
      </c>
      <c r="B55" s="297" t="s">
        <v>712</v>
      </c>
      <c r="C55" s="55"/>
      <c r="D55" s="55">
        <v>26000</v>
      </c>
      <c r="E55" s="50"/>
      <c r="F55" s="55">
        <f>C55+D55-E55</f>
        <v>26000</v>
      </c>
      <c r="G55" s="59"/>
      <c r="H55" s="59"/>
      <c r="I55" s="88"/>
      <c r="J55" s="40"/>
      <c r="K55" s="40"/>
      <c r="L55" s="40"/>
      <c r="M55" s="40"/>
      <c r="N55" s="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s="20" customFormat="1" ht="16.5" customHeight="1">
      <c r="A56" s="97" t="s">
        <v>161</v>
      </c>
      <c r="B56" s="297" t="s">
        <v>49</v>
      </c>
      <c r="C56" s="55">
        <v>22470.4</v>
      </c>
      <c r="D56" s="50"/>
      <c r="E56" s="50"/>
      <c r="F56" s="55">
        <v>22470.4</v>
      </c>
      <c r="G56" s="59"/>
      <c r="H56" s="59"/>
      <c r="I56" s="88"/>
      <c r="J56" s="40"/>
      <c r="K56" s="40"/>
      <c r="L56" s="40"/>
      <c r="M56" s="40"/>
      <c r="N56" s="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s="22" customFormat="1" ht="23.25" customHeight="1">
      <c r="A57" s="97" t="s">
        <v>162</v>
      </c>
      <c r="B57" s="297" t="s">
        <v>899</v>
      </c>
      <c r="C57" s="55">
        <v>11240</v>
      </c>
      <c r="D57" s="108">
        <v>4000</v>
      </c>
      <c r="E57" s="50"/>
      <c r="F57" s="55">
        <f>C57+D57-E57</f>
        <v>15240</v>
      </c>
      <c r="G57" s="59"/>
      <c r="H57" s="59"/>
      <c r="I57" s="88"/>
      <c r="J57" s="40"/>
      <c r="K57" s="40"/>
      <c r="L57" s="40"/>
      <c r="M57" s="40"/>
      <c r="N57" s="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s="20" customFormat="1" ht="21.75" customHeight="1">
      <c r="A58" s="97" t="s">
        <v>164</v>
      </c>
      <c r="B58" s="297" t="s">
        <v>484</v>
      </c>
      <c r="C58" s="55">
        <v>60697.15</v>
      </c>
      <c r="D58" s="50"/>
      <c r="E58" s="50"/>
      <c r="F58" s="55">
        <f>C58+D58</f>
        <v>60697.15</v>
      </c>
      <c r="G58" s="59"/>
      <c r="H58" s="59"/>
      <c r="I58" s="88"/>
      <c r="J58" s="40"/>
      <c r="K58" s="40"/>
      <c r="L58" s="40"/>
      <c r="M58" s="40"/>
      <c r="N58" s="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s="23" customFormat="1" ht="29.25" customHeight="1">
      <c r="A59" s="97" t="s">
        <v>165</v>
      </c>
      <c r="B59" s="297" t="s">
        <v>898</v>
      </c>
      <c r="C59" s="55">
        <v>1342.04</v>
      </c>
      <c r="D59" s="108">
        <v>8000</v>
      </c>
      <c r="E59" s="50"/>
      <c r="F59" s="55">
        <f>C59+D59-E59</f>
        <v>9342.04</v>
      </c>
      <c r="G59" s="52"/>
      <c r="H59" s="52"/>
      <c r="I59" s="83"/>
      <c r="J59" s="39"/>
      <c r="K59" s="39"/>
      <c r="L59" s="39"/>
      <c r="M59" s="39"/>
      <c r="N59" s="39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s="23" customFormat="1" ht="12.75">
      <c r="A60" s="97" t="s">
        <v>166</v>
      </c>
      <c r="B60" s="297" t="s">
        <v>54</v>
      </c>
      <c r="C60" s="55">
        <v>7090</v>
      </c>
      <c r="D60" s="50"/>
      <c r="E60" s="50"/>
      <c r="F60" s="55">
        <v>7090</v>
      </c>
      <c r="G60" s="52"/>
      <c r="H60" s="52"/>
      <c r="I60" s="83"/>
      <c r="J60" s="39"/>
      <c r="K60" s="39"/>
      <c r="L60" s="39"/>
      <c r="M60" s="39"/>
      <c r="N60" s="39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s="23" customFormat="1" ht="12.75">
      <c r="A61" s="143" t="s">
        <v>163</v>
      </c>
      <c r="B61" s="299" t="s">
        <v>307</v>
      </c>
      <c r="C61" s="144">
        <v>151908.11</v>
      </c>
      <c r="D61" s="145"/>
      <c r="E61" s="145"/>
      <c r="F61" s="144">
        <v>151908.11</v>
      </c>
      <c r="G61" s="146"/>
      <c r="H61" s="146"/>
      <c r="I61" s="147"/>
      <c r="J61" s="39"/>
      <c r="K61" s="39"/>
      <c r="L61" s="39"/>
      <c r="M61" s="39"/>
      <c r="N61" s="39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23" customFormat="1" ht="35.25" customHeight="1">
      <c r="A62" s="143" t="s">
        <v>167</v>
      </c>
      <c r="B62" s="297" t="s">
        <v>900</v>
      </c>
      <c r="C62" s="55">
        <v>980139.42</v>
      </c>
      <c r="D62" s="55">
        <v>1020.9</v>
      </c>
      <c r="E62" s="50"/>
      <c r="F62" s="55">
        <f>C62+D62-E62</f>
        <v>981160.3200000001</v>
      </c>
      <c r="G62" s="52"/>
      <c r="H62" s="52"/>
      <c r="I62" s="147"/>
      <c r="J62" s="39"/>
      <c r="K62" s="39"/>
      <c r="L62" s="39"/>
      <c r="M62" s="39"/>
      <c r="N62" s="39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23" customFormat="1" ht="13.5" thickBot="1">
      <c r="A63" s="97" t="s">
        <v>168</v>
      </c>
      <c r="B63" s="297" t="s">
        <v>330</v>
      </c>
      <c r="C63" s="55">
        <v>798003.9</v>
      </c>
      <c r="D63" s="55"/>
      <c r="E63" s="50"/>
      <c r="F63" s="55">
        <f>C63+D63-E63</f>
        <v>798003.9</v>
      </c>
      <c r="G63" s="52"/>
      <c r="H63" s="52"/>
      <c r="I63" s="83"/>
      <c r="J63" s="39"/>
      <c r="K63" s="39"/>
      <c r="L63" s="39"/>
      <c r="M63" s="39"/>
      <c r="N63" s="39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s="28" customFormat="1" ht="28.5" customHeight="1" thickBot="1" thickTop="1">
      <c r="A64" s="314"/>
      <c r="B64" s="315" t="s">
        <v>57</v>
      </c>
      <c r="C64" s="184">
        <f>SUM(C65:C223)</f>
        <v>64967685.49</v>
      </c>
      <c r="D64" s="316">
        <f>SUM(D65:D225)</f>
        <v>4067116.6800000006</v>
      </c>
      <c r="E64" s="316">
        <f>SUM(E65:E225)</f>
        <v>1691379.4000000001</v>
      </c>
      <c r="F64" s="184">
        <f>SUM(F65:F223)</f>
        <v>67343422.77000001</v>
      </c>
      <c r="G64" s="185"/>
      <c r="H64" s="185"/>
      <c r="I64" s="185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s="27" customFormat="1" ht="45" thickTop="1">
      <c r="A65" s="99" t="s">
        <v>169</v>
      </c>
      <c r="B65" s="149" t="s">
        <v>586</v>
      </c>
      <c r="C65" s="65">
        <v>74472.06</v>
      </c>
      <c r="D65" s="65"/>
      <c r="E65" s="66"/>
      <c r="F65" s="65">
        <f>C65+D65-E65</f>
        <v>74472.06</v>
      </c>
      <c r="G65" s="68"/>
      <c r="H65" s="68"/>
      <c r="I65" s="89"/>
      <c r="J65" s="39"/>
      <c r="K65" s="39"/>
      <c r="L65" s="39"/>
      <c r="M65" s="39"/>
      <c r="N65" s="39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s="19" customFormat="1" ht="79.5" customHeight="1">
      <c r="A66" s="96">
        <v>54</v>
      </c>
      <c r="B66" s="58" t="s">
        <v>665</v>
      </c>
      <c r="C66" s="49">
        <v>582709.15</v>
      </c>
      <c r="D66" s="216"/>
      <c r="E66" s="53"/>
      <c r="F66" s="49">
        <v>582709.15</v>
      </c>
      <c r="G66" s="57"/>
      <c r="H66" s="57"/>
      <c r="I66" s="87"/>
      <c r="J66" s="39"/>
      <c r="K66" s="39"/>
      <c r="L66" s="39"/>
      <c r="M66" s="39"/>
      <c r="N66" s="39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s="19" customFormat="1" ht="68.25" customHeight="1">
      <c r="A67" s="96">
        <v>55</v>
      </c>
      <c r="B67" s="58" t="s">
        <v>644</v>
      </c>
      <c r="C67" s="49">
        <v>62882.41</v>
      </c>
      <c r="D67" s="216"/>
      <c r="E67" s="53"/>
      <c r="F67" s="49">
        <f>C67+D67</f>
        <v>62882.41</v>
      </c>
      <c r="G67" s="57"/>
      <c r="H67" s="57"/>
      <c r="I67" s="87"/>
      <c r="J67" s="39"/>
      <c r="K67" s="39"/>
      <c r="L67" s="39"/>
      <c r="M67" s="39"/>
      <c r="N67" s="39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s="12" customFormat="1" ht="55.5">
      <c r="A68" s="96">
        <v>56</v>
      </c>
      <c r="B68" s="58" t="s">
        <v>544</v>
      </c>
      <c r="C68" s="49">
        <v>1104966.89</v>
      </c>
      <c r="D68" s="119"/>
      <c r="E68" s="53"/>
      <c r="F68" s="49">
        <v>1104966.89</v>
      </c>
      <c r="G68" s="57"/>
      <c r="H68" s="57"/>
      <c r="I68" s="87"/>
      <c r="J68" s="39"/>
      <c r="K68" s="39"/>
      <c r="L68" s="39"/>
      <c r="M68" s="39"/>
      <c r="N68" s="39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s="12" customFormat="1" ht="44.25" customHeight="1">
      <c r="A69" s="96">
        <v>57</v>
      </c>
      <c r="B69" s="58" t="s">
        <v>545</v>
      </c>
      <c r="C69" s="67">
        <v>54262.84</v>
      </c>
      <c r="D69" s="67"/>
      <c r="E69" s="53"/>
      <c r="F69" s="49">
        <f>C69+D69-E69</f>
        <v>54262.84</v>
      </c>
      <c r="G69" s="57"/>
      <c r="H69" s="57"/>
      <c r="I69" s="87"/>
      <c r="J69" s="39"/>
      <c r="K69" s="39"/>
      <c r="L69" s="39"/>
      <c r="M69" s="39"/>
      <c r="N69" s="39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s="19" customFormat="1" ht="230.25" customHeight="1">
      <c r="A70" s="96">
        <v>58</v>
      </c>
      <c r="B70" s="58" t="s">
        <v>664</v>
      </c>
      <c r="C70" s="49">
        <v>325123.92</v>
      </c>
      <c r="D70" s="49"/>
      <c r="E70" s="53"/>
      <c r="F70" s="49">
        <f>C70+D70-E70</f>
        <v>325123.92</v>
      </c>
      <c r="G70" s="57"/>
      <c r="H70" s="57"/>
      <c r="I70" s="87"/>
      <c r="J70" s="39"/>
      <c r="K70" s="39"/>
      <c r="L70" s="39"/>
      <c r="M70" s="39"/>
      <c r="N70" s="39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s="19" customFormat="1" ht="44.25" customHeight="1">
      <c r="A71" s="96">
        <v>59</v>
      </c>
      <c r="B71" s="296" t="s">
        <v>587</v>
      </c>
      <c r="C71" s="49">
        <v>67872.47</v>
      </c>
      <c r="D71" s="49"/>
      <c r="E71" s="53"/>
      <c r="F71" s="49">
        <f>C71+D71-E71</f>
        <v>67872.47</v>
      </c>
      <c r="G71" s="57"/>
      <c r="H71" s="57"/>
      <c r="I71" s="87"/>
      <c r="J71" s="39"/>
      <c r="K71" s="39"/>
      <c r="L71" s="39"/>
      <c r="M71" s="39"/>
      <c r="N71" s="39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s="12" customFormat="1" ht="61.5" customHeight="1">
      <c r="A72" s="96">
        <v>60</v>
      </c>
      <c r="B72" s="58" t="s">
        <v>645</v>
      </c>
      <c r="C72" s="49">
        <v>184581.1</v>
      </c>
      <c r="D72" s="53"/>
      <c r="E72" s="53"/>
      <c r="F72" s="49">
        <v>184581.1</v>
      </c>
      <c r="G72" s="57"/>
      <c r="H72" s="57"/>
      <c r="I72" s="87"/>
      <c r="J72" s="39"/>
      <c r="K72" s="39"/>
      <c r="L72" s="39"/>
      <c r="M72" s="39"/>
      <c r="N72" s="39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s="121" customFormat="1" ht="58.5" customHeight="1">
      <c r="A73" s="107">
        <v>61</v>
      </c>
      <c r="B73" s="161" t="s">
        <v>546</v>
      </c>
      <c r="C73" s="162">
        <v>98569.75</v>
      </c>
      <c r="D73" s="163"/>
      <c r="E73" s="163"/>
      <c r="F73" s="162">
        <v>98569.75</v>
      </c>
      <c r="G73" s="164"/>
      <c r="H73" s="164"/>
      <c r="I73" s="169"/>
      <c r="J73" s="39"/>
      <c r="K73" s="39"/>
      <c r="L73" s="39"/>
      <c r="M73" s="39"/>
      <c r="N73" s="39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s="23" customFormat="1" ht="31.5">
      <c r="A74" s="97">
        <v>62</v>
      </c>
      <c r="B74" s="296" t="s">
        <v>64</v>
      </c>
      <c r="C74" s="55">
        <v>17856</v>
      </c>
      <c r="D74" s="50"/>
      <c r="E74" s="50"/>
      <c r="F74" s="55">
        <v>17856</v>
      </c>
      <c r="G74" s="52"/>
      <c r="H74" s="52"/>
      <c r="I74" s="83"/>
      <c r="J74" s="39"/>
      <c r="K74" s="39"/>
      <c r="L74" s="39"/>
      <c r="M74" s="39"/>
      <c r="N74" s="39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31" customFormat="1" ht="59.25" customHeight="1">
      <c r="A75" s="165">
        <v>63</v>
      </c>
      <c r="B75" s="161" t="s">
        <v>646</v>
      </c>
      <c r="C75" s="61">
        <v>243810.56</v>
      </c>
      <c r="D75" s="62"/>
      <c r="E75" s="62"/>
      <c r="F75" s="61">
        <v>243810.56</v>
      </c>
      <c r="G75" s="64"/>
      <c r="H75" s="64"/>
      <c r="I75" s="85"/>
      <c r="J75" s="39"/>
      <c r="K75" s="39"/>
      <c r="L75" s="39"/>
      <c r="M75" s="39"/>
      <c r="N75" s="39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23" customFormat="1" ht="68.25" customHeight="1">
      <c r="A76" s="97">
        <v>64</v>
      </c>
      <c r="B76" s="58" t="s">
        <v>647</v>
      </c>
      <c r="C76" s="55">
        <v>65293.61</v>
      </c>
      <c r="D76" s="50"/>
      <c r="E76" s="50"/>
      <c r="F76" s="55">
        <v>65293.61</v>
      </c>
      <c r="G76" s="52"/>
      <c r="H76" s="52"/>
      <c r="I76" s="83"/>
      <c r="J76" s="39"/>
      <c r="K76" s="39"/>
      <c r="L76" s="39"/>
      <c r="M76" s="39"/>
      <c r="N76" s="39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23" customFormat="1" ht="147.75" customHeight="1">
      <c r="A77" s="97">
        <v>65</v>
      </c>
      <c r="B77" s="58" t="s">
        <v>588</v>
      </c>
      <c r="C77" s="55">
        <v>641436.51</v>
      </c>
      <c r="D77" s="55"/>
      <c r="E77" s="50"/>
      <c r="F77" s="55">
        <f>C77+D77</f>
        <v>641436.51</v>
      </c>
      <c r="G77" s="52"/>
      <c r="H77" s="52"/>
      <c r="I77" s="83"/>
      <c r="J77" s="39"/>
      <c r="K77" s="39"/>
      <c r="L77" s="39"/>
      <c r="M77" s="39"/>
      <c r="N77" s="39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23" customFormat="1" ht="43.5" customHeight="1">
      <c r="A78" s="97">
        <v>66</v>
      </c>
      <c r="B78" s="58" t="s">
        <v>593</v>
      </c>
      <c r="C78" s="55">
        <v>308090</v>
      </c>
      <c r="D78" s="55"/>
      <c r="E78" s="50"/>
      <c r="F78" s="55">
        <v>308090</v>
      </c>
      <c r="G78" s="52"/>
      <c r="H78" s="52"/>
      <c r="I78" s="83"/>
      <c r="J78" s="39"/>
      <c r="K78" s="39"/>
      <c r="L78" s="39"/>
      <c r="M78" s="39"/>
      <c r="N78" s="39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21" customFormat="1" ht="122.25" customHeight="1">
      <c r="A79" s="97">
        <v>67</v>
      </c>
      <c r="B79" s="58" t="s">
        <v>594</v>
      </c>
      <c r="C79" s="55">
        <v>1301391.86</v>
      </c>
      <c r="D79" s="55"/>
      <c r="E79" s="50"/>
      <c r="F79" s="55">
        <f>C79+D79</f>
        <v>1301391.86</v>
      </c>
      <c r="G79" s="52"/>
      <c r="H79" s="52"/>
      <c r="I79" s="83"/>
      <c r="J79" s="39"/>
      <c r="K79" s="39"/>
      <c r="L79" s="39"/>
      <c r="M79" s="39"/>
      <c r="N79" s="39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23" customFormat="1" ht="89.25" customHeight="1">
      <c r="A80" s="97">
        <v>68</v>
      </c>
      <c r="B80" s="58" t="s">
        <v>547</v>
      </c>
      <c r="C80" s="55">
        <v>255185.93</v>
      </c>
      <c r="D80" s="50"/>
      <c r="E80" s="50"/>
      <c r="F80" s="55">
        <v>255185.93</v>
      </c>
      <c r="G80" s="52"/>
      <c r="H80" s="52"/>
      <c r="I80" s="83"/>
      <c r="J80" s="39"/>
      <c r="K80" s="39"/>
      <c r="L80" s="39"/>
      <c r="M80" s="39"/>
      <c r="N80" s="39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21" customFormat="1" ht="42.75" customHeight="1">
      <c r="A81" s="96">
        <v>69</v>
      </c>
      <c r="B81" s="58" t="s">
        <v>589</v>
      </c>
      <c r="C81" s="55">
        <v>549841.46</v>
      </c>
      <c r="D81" s="50"/>
      <c r="E81" s="50"/>
      <c r="F81" s="55">
        <v>549841.46</v>
      </c>
      <c r="G81" s="52"/>
      <c r="H81" s="52"/>
      <c r="I81" s="83"/>
      <c r="J81" s="39"/>
      <c r="K81" s="39"/>
      <c r="L81" s="39"/>
      <c r="M81" s="39"/>
      <c r="N81" s="39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23" customFormat="1" ht="289.5" customHeight="1">
      <c r="A82" s="96" t="s">
        <v>185</v>
      </c>
      <c r="B82" s="58" t="s">
        <v>648</v>
      </c>
      <c r="C82" s="55">
        <v>1702863.9</v>
      </c>
      <c r="D82" s="55"/>
      <c r="E82" s="50"/>
      <c r="F82" s="55">
        <f>C82+D82</f>
        <v>1702863.9</v>
      </c>
      <c r="G82" s="52"/>
      <c r="H82" s="52"/>
      <c r="I82" s="83"/>
      <c r="J82" s="39"/>
      <c r="K82" s="39"/>
      <c r="L82" s="39"/>
      <c r="M82" s="39"/>
      <c r="N82" s="39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s="21" customFormat="1" ht="34.5" customHeight="1">
      <c r="A83" s="97" t="s">
        <v>186</v>
      </c>
      <c r="B83" s="58" t="s">
        <v>548</v>
      </c>
      <c r="C83" s="55">
        <v>1696.4</v>
      </c>
      <c r="D83" s="50"/>
      <c r="E83" s="50"/>
      <c r="F83" s="55">
        <v>1696.4</v>
      </c>
      <c r="G83" s="52"/>
      <c r="H83" s="52"/>
      <c r="I83" s="83"/>
      <c r="J83" s="39"/>
      <c r="K83" s="39"/>
      <c r="L83" s="39"/>
      <c r="M83" s="39"/>
      <c r="N83" s="39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s="21" customFormat="1" ht="53.25" customHeight="1">
      <c r="A84" s="97" t="s">
        <v>187</v>
      </c>
      <c r="B84" s="58" t="s">
        <v>592</v>
      </c>
      <c r="C84" s="55">
        <v>67388</v>
      </c>
      <c r="D84" s="120"/>
      <c r="E84" s="50"/>
      <c r="F84" s="55">
        <v>67388</v>
      </c>
      <c r="G84" s="52"/>
      <c r="H84" s="52"/>
      <c r="I84" s="83"/>
      <c r="J84" s="39"/>
      <c r="K84" s="39"/>
      <c r="L84" s="39"/>
      <c r="M84" s="39"/>
      <c r="N84" s="39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s="21" customFormat="1" ht="64.5" customHeight="1">
      <c r="A85" s="97" t="s">
        <v>188</v>
      </c>
      <c r="B85" s="58" t="s">
        <v>591</v>
      </c>
      <c r="C85" s="55">
        <v>734357.26</v>
      </c>
      <c r="D85" s="50"/>
      <c r="E85" s="50"/>
      <c r="F85" s="55">
        <v>734357.26</v>
      </c>
      <c r="G85" s="52"/>
      <c r="H85" s="52"/>
      <c r="I85" s="83"/>
      <c r="J85" s="39"/>
      <c r="K85" s="39"/>
      <c r="L85" s="39"/>
      <c r="M85" s="39"/>
      <c r="N85" s="39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s="21" customFormat="1" ht="60" customHeight="1">
      <c r="A86" s="97" t="s">
        <v>254</v>
      </c>
      <c r="B86" s="58" t="s">
        <v>590</v>
      </c>
      <c r="C86" s="55">
        <v>940711.94</v>
      </c>
      <c r="D86" s="55"/>
      <c r="E86" s="50"/>
      <c r="F86" s="55">
        <v>940711.94</v>
      </c>
      <c r="G86" s="52"/>
      <c r="H86" s="52"/>
      <c r="I86" s="83"/>
      <c r="J86" s="39"/>
      <c r="K86" s="39"/>
      <c r="L86" s="39"/>
      <c r="M86" s="39"/>
      <c r="N86" s="39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s="21" customFormat="1" ht="65.25" customHeight="1">
      <c r="A87" s="97" t="s">
        <v>255</v>
      </c>
      <c r="B87" s="58" t="s">
        <v>595</v>
      </c>
      <c r="C87" s="55">
        <v>113577.55</v>
      </c>
      <c r="D87" s="55"/>
      <c r="E87" s="50"/>
      <c r="F87" s="55">
        <v>113577.55</v>
      </c>
      <c r="G87" s="52"/>
      <c r="H87" s="52"/>
      <c r="I87" s="83"/>
      <c r="J87" s="39"/>
      <c r="K87" s="39"/>
      <c r="L87" s="39"/>
      <c r="M87" s="39"/>
      <c r="N87" s="39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21" customFormat="1" ht="54.75" customHeight="1">
      <c r="A88" s="97" t="s">
        <v>256</v>
      </c>
      <c r="B88" s="58" t="s">
        <v>649</v>
      </c>
      <c r="C88" s="55">
        <v>18814.5</v>
      </c>
      <c r="D88" s="55"/>
      <c r="E88" s="50"/>
      <c r="F88" s="55">
        <v>18814.5</v>
      </c>
      <c r="G88" s="52"/>
      <c r="H88" s="52"/>
      <c r="I88" s="83"/>
      <c r="J88" s="39"/>
      <c r="K88" s="39"/>
      <c r="L88" s="39"/>
      <c r="M88" s="39"/>
      <c r="N88" s="39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s="23" customFormat="1" ht="87.75" customHeight="1">
      <c r="A89" s="97" t="s">
        <v>257</v>
      </c>
      <c r="B89" s="58" t="s">
        <v>596</v>
      </c>
      <c r="C89" s="55">
        <v>448691.77</v>
      </c>
      <c r="D89" s="55"/>
      <c r="E89" s="108"/>
      <c r="F89" s="55">
        <v>448691.77</v>
      </c>
      <c r="G89" s="52"/>
      <c r="H89" s="52"/>
      <c r="I89" s="83"/>
      <c r="J89" s="39"/>
      <c r="K89" s="39"/>
      <c r="L89" s="39"/>
      <c r="M89" s="39"/>
      <c r="N89" s="39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s="21" customFormat="1" ht="45.75" customHeight="1">
      <c r="A90" s="97" t="s">
        <v>258</v>
      </c>
      <c r="B90" s="58" t="s">
        <v>597</v>
      </c>
      <c r="C90" s="55">
        <v>124601.11</v>
      </c>
      <c r="D90" s="50"/>
      <c r="E90" s="50"/>
      <c r="F90" s="55">
        <v>124601.11</v>
      </c>
      <c r="G90" s="52"/>
      <c r="H90" s="52"/>
      <c r="I90" s="83"/>
      <c r="J90" s="39"/>
      <c r="K90" s="39"/>
      <c r="L90" s="39"/>
      <c r="M90" s="39"/>
      <c r="N90" s="39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s="12" customFormat="1" ht="116.25" customHeight="1">
      <c r="A91" s="96" t="s">
        <v>259</v>
      </c>
      <c r="B91" s="58" t="s">
        <v>598</v>
      </c>
      <c r="C91" s="49">
        <v>458088.8</v>
      </c>
      <c r="D91" s="49"/>
      <c r="E91" s="67"/>
      <c r="F91" s="49">
        <f>C91+D91</f>
        <v>458088.8</v>
      </c>
      <c r="G91" s="57"/>
      <c r="H91" s="57"/>
      <c r="I91" s="87"/>
      <c r="J91" s="39"/>
      <c r="K91" s="39"/>
      <c r="L91" s="39"/>
      <c r="M91" s="39"/>
      <c r="N91" s="39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s="19" customFormat="1" ht="60.75" customHeight="1">
      <c r="A92" s="96" t="s">
        <v>331</v>
      </c>
      <c r="B92" s="58" t="s">
        <v>599</v>
      </c>
      <c r="C92" s="49">
        <v>28423.56</v>
      </c>
      <c r="D92" s="49"/>
      <c r="E92" s="67"/>
      <c r="F92" s="49">
        <v>28423.56</v>
      </c>
      <c r="G92" s="57"/>
      <c r="H92" s="57"/>
      <c r="I92" s="87"/>
      <c r="J92" s="39"/>
      <c r="K92" s="39"/>
      <c r="L92" s="39"/>
      <c r="M92" s="39"/>
      <c r="N92" s="39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s="19" customFormat="1" ht="60.75" customHeight="1">
      <c r="A93" s="96" t="s">
        <v>189</v>
      </c>
      <c r="B93" s="58" t="s">
        <v>650</v>
      </c>
      <c r="C93" s="49">
        <v>350794.81</v>
      </c>
      <c r="D93" s="49"/>
      <c r="E93" s="67"/>
      <c r="F93" s="49">
        <f>C93+D93</f>
        <v>350794.81</v>
      </c>
      <c r="G93" s="57"/>
      <c r="H93" s="57"/>
      <c r="I93" s="87"/>
      <c r="J93" s="39"/>
      <c r="K93" s="39"/>
      <c r="L93" s="39"/>
      <c r="M93" s="39"/>
      <c r="N93" s="39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s="12" customFormat="1" ht="58.5" customHeight="1">
      <c r="A94" s="96" t="s">
        <v>260</v>
      </c>
      <c r="B94" s="58" t="s">
        <v>600</v>
      </c>
      <c r="C94" s="49">
        <v>405438</v>
      </c>
      <c r="D94" s="53"/>
      <c r="E94" s="53"/>
      <c r="F94" s="49">
        <v>405438</v>
      </c>
      <c r="G94" s="57"/>
      <c r="H94" s="57"/>
      <c r="I94" s="87"/>
      <c r="J94" s="39"/>
      <c r="K94" s="39"/>
      <c r="L94" s="39"/>
      <c r="M94" s="39"/>
      <c r="N94" s="39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s="19" customFormat="1" ht="53.25" customHeight="1">
      <c r="A95" s="96" t="s">
        <v>190</v>
      </c>
      <c r="B95" s="58" t="s">
        <v>601</v>
      </c>
      <c r="C95" s="49">
        <v>85285.32</v>
      </c>
      <c r="D95" s="49"/>
      <c r="E95" s="53"/>
      <c r="F95" s="49">
        <f>C95+D95-E95</f>
        <v>85285.32</v>
      </c>
      <c r="G95" s="57"/>
      <c r="H95" s="57"/>
      <c r="I95" s="87"/>
      <c r="J95" s="39"/>
      <c r="K95" s="39"/>
      <c r="L95" s="39"/>
      <c r="M95" s="39"/>
      <c r="N95" s="39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s="12" customFormat="1" ht="56.25" customHeight="1">
      <c r="A96" s="96" t="s">
        <v>191</v>
      </c>
      <c r="B96" s="58" t="s">
        <v>602</v>
      </c>
      <c r="C96" s="49">
        <v>31974</v>
      </c>
      <c r="D96" s="49"/>
      <c r="E96" s="53"/>
      <c r="F96" s="49">
        <v>31974</v>
      </c>
      <c r="G96" s="57"/>
      <c r="H96" s="57"/>
      <c r="I96" s="87"/>
      <c r="J96" s="39"/>
      <c r="K96" s="39"/>
      <c r="L96" s="39"/>
      <c r="M96" s="39"/>
      <c r="N96" s="39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s="12" customFormat="1" ht="75" customHeight="1">
      <c r="A97" s="96" t="s">
        <v>192</v>
      </c>
      <c r="B97" s="296" t="s">
        <v>901</v>
      </c>
      <c r="C97" s="49"/>
      <c r="D97" s="49">
        <v>325857.42</v>
      </c>
      <c r="E97" s="53"/>
      <c r="F97" s="49">
        <f>C97+D97-E97:E98</f>
        <v>325857.42</v>
      </c>
      <c r="G97" s="57"/>
      <c r="H97" s="57"/>
      <c r="I97" s="87"/>
      <c r="J97" s="39"/>
      <c r="K97" s="39"/>
      <c r="L97" s="39"/>
      <c r="M97" s="39"/>
      <c r="N97" s="39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s="12" customFormat="1" ht="33" customHeight="1">
      <c r="A98" s="96" t="s">
        <v>193</v>
      </c>
      <c r="B98" s="296" t="s">
        <v>461</v>
      </c>
      <c r="C98" s="49">
        <v>15000</v>
      </c>
      <c r="D98" s="49"/>
      <c r="E98" s="53"/>
      <c r="F98" s="49">
        <v>15000</v>
      </c>
      <c r="G98" s="57"/>
      <c r="H98" s="57"/>
      <c r="I98" s="87"/>
      <c r="J98" s="39"/>
      <c r="K98" s="39"/>
      <c r="L98" s="39"/>
      <c r="M98" s="39"/>
      <c r="N98" s="39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s="21" customFormat="1" ht="30" customHeight="1">
      <c r="A99" s="97" t="s">
        <v>194</v>
      </c>
      <c r="B99" s="296" t="s">
        <v>59</v>
      </c>
      <c r="C99" s="55">
        <v>58387.59</v>
      </c>
      <c r="D99" s="50"/>
      <c r="E99" s="50"/>
      <c r="F99" s="55">
        <v>58387.59</v>
      </c>
      <c r="G99" s="52"/>
      <c r="H99" s="52"/>
      <c r="I99" s="83"/>
      <c r="J99" s="39"/>
      <c r="K99" s="39"/>
      <c r="L99" s="39"/>
      <c r="M99" s="39"/>
      <c r="N99" s="39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s="23" customFormat="1" ht="41.25" customHeight="1">
      <c r="A100" s="97" t="s">
        <v>195</v>
      </c>
      <c r="B100" s="296" t="s">
        <v>419</v>
      </c>
      <c r="C100" s="55">
        <v>52288.76</v>
      </c>
      <c r="D100" s="50"/>
      <c r="E100" s="120"/>
      <c r="F100" s="55">
        <f>C100+D100-E100</f>
        <v>52288.76</v>
      </c>
      <c r="G100" s="52"/>
      <c r="H100" s="52"/>
      <c r="I100" s="83"/>
      <c r="J100" s="39"/>
      <c r="K100" s="39"/>
      <c r="L100" s="39"/>
      <c r="M100" s="39"/>
      <c r="N100" s="39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s="21" customFormat="1" ht="55.5">
      <c r="A101" s="97" t="s">
        <v>196</v>
      </c>
      <c r="B101" s="58" t="s">
        <v>603</v>
      </c>
      <c r="C101" s="55">
        <v>26849.99</v>
      </c>
      <c r="D101" s="50"/>
      <c r="E101" s="50"/>
      <c r="F101" s="55">
        <v>26849.99</v>
      </c>
      <c r="G101" s="52"/>
      <c r="H101" s="52"/>
      <c r="I101" s="83"/>
      <c r="J101" s="39"/>
      <c r="K101" s="39"/>
      <c r="L101" s="39"/>
      <c r="M101" s="39"/>
      <c r="N101" s="39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22" customFormat="1" ht="24.75" customHeight="1">
      <c r="A102" s="97" t="s">
        <v>197</v>
      </c>
      <c r="B102" s="296" t="s">
        <v>60</v>
      </c>
      <c r="C102" s="55">
        <v>2333085.93</v>
      </c>
      <c r="D102" s="50"/>
      <c r="E102" s="50"/>
      <c r="F102" s="55">
        <v>2333085.93</v>
      </c>
      <c r="G102" s="59"/>
      <c r="H102" s="59"/>
      <c r="I102" s="88"/>
      <c r="J102" s="40"/>
      <c r="K102" s="40"/>
      <c r="L102" s="40"/>
      <c r="M102" s="40"/>
      <c r="N102" s="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</row>
    <row r="103" spans="1:26" s="15" customFormat="1" ht="31.5">
      <c r="A103" s="97" t="s">
        <v>198</v>
      </c>
      <c r="B103" s="297" t="s">
        <v>283</v>
      </c>
      <c r="C103" s="55">
        <v>11102</v>
      </c>
      <c r="D103" s="50"/>
      <c r="E103" s="50"/>
      <c r="F103" s="55">
        <v>11102</v>
      </c>
      <c r="G103" s="51"/>
      <c r="H103" s="51"/>
      <c r="I103" s="8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11" customFormat="1" ht="31.5">
      <c r="A104" s="96" t="s">
        <v>199</v>
      </c>
      <c r="B104" s="296" t="s">
        <v>211</v>
      </c>
      <c r="C104" s="49">
        <v>44000</v>
      </c>
      <c r="D104" s="53"/>
      <c r="E104" s="53"/>
      <c r="F104" s="49">
        <v>44000</v>
      </c>
      <c r="G104" s="54"/>
      <c r="H104" s="54"/>
      <c r="I104" s="84"/>
      <c r="J104" s="40"/>
      <c r="K104" s="40"/>
      <c r="L104" s="40"/>
      <c r="M104" s="40"/>
      <c r="N104" s="40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s="19" customFormat="1" ht="31.5">
      <c r="A105" s="96" t="s">
        <v>200</v>
      </c>
      <c r="B105" s="296" t="s">
        <v>212</v>
      </c>
      <c r="C105" s="49">
        <v>9680</v>
      </c>
      <c r="D105" s="53"/>
      <c r="E105" s="53"/>
      <c r="F105" s="49">
        <v>9680</v>
      </c>
      <c r="G105" s="57"/>
      <c r="H105" s="57"/>
      <c r="I105" s="87"/>
      <c r="J105" s="39"/>
      <c r="K105" s="39"/>
      <c r="L105" s="39"/>
      <c r="M105" s="39"/>
      <c r="N105" s="39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s="12" customFormat="1" ht="21">
      <c r="A106" s="96" t="s">
        <v>201</v>
      </c>
      <c r="B106" s="296" t="s">
        <v>61</v>
      </c>
      <c r="C106" s="49">
        <v>1936</v>
      </c>
      <c r="D106" s="53"/>
      <c r="E106" s="67">
        <v>1936</v>
      </c>
      <c r="F106" s="49">
        <f>C106+D106-E106</f>
        <v>0</v>
      </c>
      <c r="G106" s="57"/>
      <c r="H106" s="57"/>
      <c r="I106" s="87"/>
      <c r="J106" s="39"/>
      <c r="K106" s="39"/>
      <c r="L106" s="39"/>
      <c r="M106" s="39"/>
      <c r="N106" s="39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s="12" customFormat="1" ht="27.75" customHeight="1">
      <c r="A107" s="96" t="s">
        <v>202</v>
      </c>
      <c r="B107" s="296" t="s">
        <v>420</v>
      </c>
      <c r="C107" s="49">
        <v>63282.88</v>
      </c>
      <c r="D107" s="49"/>
      <c r="E107" s="53"/>
      <c r="F107" s="49">
        <v>63282.88</v>
      </c>
      <c r="G107" s="57"/>
      <c r="H107" s="57"/>
      <c r="I107" s="87"/>
      <c r="J107" s="39"/>
      <c r="K107" s="39"/>
      <c r="L107" s="39"/>
      <c r="M107" s="39"/>
      <c r="N107" s="39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s="12" customFormat="1" ht="29.25" customHeight="1">
      <c r="A108" s="96" t="s">
        <v>203</v>
      </c>
      <c r="B108" s="296" t="s">
        <v>350</v>
      </c>
      <c r="C108" s="49">
        <v>14677.34</v>
      </c>
      <c r="D108" s="49"/>
      <c r="E108" s="53"/>
      <c r="F108" s="49">
        <v>14677.34</v>
      </c>
      <c r="G108" s="57"/>
      <c r="H108" s="57"/>
      <c r="I108" s="87"/>
      <c r="J108" s="39"/>
      <c r="K108" s="39"/>
      <c r="L108" s="39"/>
      <c r="M108" s="39"/>
      <c r="N108" s="39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s="12" customFormat="1" ht="42.75" customHeight="1">
      <c r="A109" s="96" t="s">
        <v>394</v>
      </c>
      <c r="B109" s="58" t="s">
        <v>604</v>
      </c>
      <c r="C109" s="49">
        <v>16157.89</v>
      </c>
      <c r="D109" s="49"/>
      <c r="E109" s="53"/>
      <c r="F109" s="49">
        <v>16157.89</v>
      </c>
      <c r="G109" s="57"/>
      <c r="H109" s="57"/>
      <c r="I109" s="87"/>
      <c r="J109" s="39"/>
      <c r="K109" s="39"/>
      <c r="L109" s="39"/>
      <c r="M109" s="39"/>
      <c r="N109" s="39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s="12" customFormat="1" ht="31.5" customHeight="1">
      <c r="A110" s="96" t="s">
        <v>204</v>
      </c>
      <c r="B110" s="296" t="s">
        <v>390</v>
      </c>
      <c r="C110" s="49">
        <v>9607.41</v>
      </c>
      <c r="D110" s="49"/>
      <c r="E110" s="53"/>
      <c r="F110" s="49">
        <f>C110+D110</f>
        <v>9607.41</v>
      </c>
      <c r="G110" s="57"/>
      <c r="H110" s="57"/>
      <c r="I110" s="87"/>
      <c r="J110" s="39"/>
      <c r="K110" s="39"/>
      <c r="L110" s="39"/>
      <c r="M110" s="39"/>
      <c r="N110" s="39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s="12" customFormat="1" ht="32.25" customHeight="1">
      <c r="A111" s="96" t="s">
        <v>352</v>
      </c>
      <c r="B111" s="296" t="s">
        <v>485</v>
      </c>
      <c r="C111" s="49">
        <v>21992.4</v>
      </c>
      <c r="D111" s="49"/>
      <c r="E111" s="67">
        <v>21992.4</v>
      </c>
      <c r="F111" s="49">
        <f>C111+D111-E111</f>
        <v>0</v>
      </c>
      <c r="G111" s="57"/>
      <c r="H111" s="57"/>
      <c r="I111" s="87"/>
      <c r="J111" s="39"/>
      <c r="K111" s="39"/>
      <c r="L111" s="39"/>
      <c r="M111" s="39"/>
      <c r="N111" s="39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s="12" customFormat="1" ht="26.25" customHeight="1">
      <c r="A112" s="96" t="s">
        <v>353</v>
      </c>
      <c r="B112" s="296" t="s">
        <v>462</v>
      </c>
      <c r="C112" s="49">
        <v>17849.4</v>
      </c>
      <c r="D112" s="49"/>
      <c r="E112" s="53"/>
      <c r="F112" s="49">
        <v>17849.4</v>
      </c>
      <c r="G112" s="57"/>
      <c r="H112" s="57"/>
      <c r="I112" s="87"/>
      <c r="J112" s="39"/>
      <c r="K112" s="39"/>
      <c r="L112" s="39"/>
      <c r="M112" s="39"/>
      <c r="N112" s="39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s="19" customFormat="1" ht="32.25" customHeight="1">
      <c r="A113" s="96" t="s">
        <v>205</v>
      </c>
      <c r="B113" s="296" t="s">
        <v>489</v>
      </c>
      <c r="C113" s="166">
        <v>3557347.97</v>
      </c>
      <c r="D113" s="166">
        <v>225770.68</v>
      </c>
      <c r="E113" s="167"/>
      <c r="F113" s="166">
        <f>C113+D113</f>
        <v>3783118.6500000004</v>
      </c>
      <c r="G113" s="57"/>
      <c r="H113" s="57"/>
      <c r="I113" s="87"/>
      <c r="J113" s="39"/>
      <c r="K113" s="39"/>
      <c r="L113" s="39"/>
      <c r="M113" s="39"/>
      <c r="N113" s="39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s="11" customFormat="1" ht="21">
      <c r="A114" s="96" t="s">
        <v>206</v>
      </c>
      <c r="B114" s="296" t="s">
        <v>62</v>
      </c>
      <c r="C114" s="49">
        <v>5700</v>
      </c>
      <c r="D114" s="53"/>
      <c r="E114" s="53"/>
      <c r="F114" s="49">
        <v>5700</v>
      </c>
      <c r="G114" s="54"/>
      <c r="H114" s="54"/>
      <c r="I114" s="84"/>
      <c r="J114" s="40"/>
      <c r="K114" s="40"/>
      <c r="L114" s="40"/>
      <c r="M114" s="40"/>
      <c r="N114" s="40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s="11" customFormat="1" ht="66">
      <c r="A115" s="96" t="s">
        <v>207</v>
      </c>
      <c r="B115" s="296" t="s">
        <v>713</v>
      </c>
      <c r="C115" s="49"/>
      <c r="D115" s="53">
        <v>383555.79</v>
      </c>
      <c r="E115" s="53"/>
      <c r="F115" s="49">
        <f>C115+D115-E115</f>
        <v>383555.79</v>
      </c>
      <c r="G115" s="54"/>
      <c r="H115" s="54"/>
      <c r="I115" s="84"/>
      <c r="J115" s="40"/>
      <c r="K115" s="40"/>
      <c r="L115" s="40"/>
      <c r="M115" s="40"/>
      <c r="N115" s="40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s="11" customFormat="1" ht="83.25" customHeight="1">
      <c r="A116" s="96" t="s">
        <v>208</v>
      </c>
      <c r="B116" s="58" t="s">
        <v>605</v>
      </c>
      <c r="C116" s="49">
        <v>263022.61</v>
      </c>
      <c r="D116" s="49"/>
      <c r="E116" s="53"/>
      <c r="F116" s="49">
        <f>C116+D116-E116</f>
        <v>263022.61</v>
      </c>
      <c r="G116" s="54"/>
      <c r="H116" s="54"/>
      <c r="I116" s="84"/>
      <c r="J116" s="40"/>
      <c r="K116" s="40"/>
      <c r="L116" s="40"/>
      <c r="M116" s="40"/>
      <c r="N116" s="40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s="11" customFormat="1" ht="55.5" customHeight="1">
      <c r="A117" s="96" t="s">
        <v>209</v>
      </c>
      <c r="B117" s="58" t="s">
        <v>719</v>
      </c>
      <c r="C117" s="49">
        <v>70679.2</v>
      </c>
      <c r="D117" s="49">
        <v>8280</v>
      </c>
      <c r="E117" s="49"/>
      <c r="F117" s="49">
        <f>C117+D117-E117</f>
        <v>78959.2</v>
      </c>
      <c r="G117" s="54"/>
      <c r="H117" s="54"/>
      <c r="I117" s="84"/>
      <c r="J117" s="40"/>
      <c r="K117" s="40"/>
      <c r="L117" s="40"/>
      <c r="M117" s="40"/>
      <c r="N117" s="40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s="15" customFormat="1" ht="41.25" customHeight="1">
      <c r="A118" s="97" t="s">
        <v>210</v>
      </c>
      <c r="B118" s="48" t="s">
        <v>606</v>
      </c>
      <c r="C118" s="55">
        <v>42248.97</v>
      </c>
      <c r="D118" s="50"/>
      <c r="E118" s="50"/>
      <c r="F118" s="55">
        <v>42248.97</v>
      </c>
      <c r="G118" s="51"/>
      <c r="H118" s="51"/>
      <c r="I118" s="8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s="13" customFormat="1" ht="69" customHeight="1">
      <c r="A119" s="96" t="s">
        <v>215</v>
      </c>
      <c r="B119" s="58" t="s">
        <v>607</v>
      </c>
      <c r="C119" s="49">
        <v>128742.3</v>
      </c>
      <c r="D119" s="49">
        <v>117231.05</v>
      </c>
      <c r="E119" s="67">
        <v>54636.6</v>
      </c>
      <c r="F119" s="49">
        <f>C119+D119-E119</f>
        <v>191336.75</v>
      </c>
      <c r="G119" s="54"/>
      <c r="H119" s="54"/>
      <c r="I119" s="84"/>
      <c r="J119" s="40"/>
      <c r="K119" s="40"/>
      <c r="L119" s="40"/>
      <c r="M119" s="40"/>
      <c r="N119" s="40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s="11" customFormat="1" ht="56.25" customHeight="1">
      <c r="A120" s="96" t="s">
        <v>395</v>
      </c>
      <c r="B120" s="58" t="s">
        <v>680</v>
      </c>
      <c r="C120" s="49">
        <v>45370.41</v>
      </c>
      <c r="D120" s="49">
        <v>24735.3</v>
      </c>
      <c r="E120" s="67">
        <v>4797</v>
      </c>
      <c r="F120" s="49">
        <f>C120+D120:D121-E120:E121</f>
        <v>65308.71000000001</v>
      </c>
      <c r="G120" s="54"/>
      <c r="H120" s="54"/>
      <c r="I120" s="84"/>
      <c r="J120" s="40"/>
      <c r="K120" s="40"/>
      <c r="L120" s="40"/>
      <c r="M120" s="40"/>
      <c r="N120" s="40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s="13" customFormat="1" ht="51.75" customHeight="1">
      <c r="A121" s="96" t="s">
        <v>396</v>
      </c>
      <c r="B121" s="58" t="s">
        <v>608</v>
      </c>
      <c r="C121" s="49">
        <v>51922.33</v>
      </c>
      <c r="D121" s="49"/>
      <c r="E121" s="67">
        <v>4030</v>
      </c>
      <c r="F121" s="49">
        <f>C121+D121-E121</f>
        <v>47892.33</v>
      </c>
      <c r="G121" s="54"/>
      <c r="H121" s="54"/>
      <c r="I121" s="84"/>
      <c r="J121" s="40"/>
      <c r="K121" s="40"/>
      <c r="L121" s="40"/>
      <c r="M121" s="40"/>
      <c r="N121" s="40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s="11" customFormat="1" ht="38.25" customHeight="1">
      <c r="A122" s="96" t="s">
        <v>397</v>
      </c>
      <c r="B122" s="58" t="s">
        <v>549</v>
      </c>
      <c r="C122" s="49">
        <v>68797.22</v>
      </c>
      <c r="D122" s="49"/>
      <c r="E122" s="67">
        <v>7350</v>
      </c>
      <c r="F122" s="49">
        <f>C122+D122-E122</f>
        <v>61447.22</v>
      </c>
      <c r="G122" s="54"/>
      <c r="H122" s="54"/>
      <c r="I122" s="84"/>
      <c r="J122" s="40"/>
      <c r="K122" s="40"/>
      <c r="L122" s="40"/>
      <c r="M122" s="40"/>
      <c r="N122" s="40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s="13" customFormat="1" ht="109.5" customHeight="1">
      <c r="A123" s="96" t="s">
        <v>398</v>
      </c>
      <c r="B123" s="58" t="s">
        <v>681</v>
      </c>
      <c r="C123" s="49">
        <v>37851.03</v>
      </c>
      <c r="D123" s="49"/>
      <c r="E123" s="67"/>
      <c r="F123" s="49">
        <f>C123+D123-E123</f>
        <v>37851.03</v>
      </c>
      <c r="G123" s="54"/>
      <c r="H123" s="54"/>
      <c r="I123" s="84"/>
      <c r="J123" s="40"/>
      <c r="K123" s="40"/>
      <c r="L123" s="40"/>
      <c r="M123" s="40"/>
      <c r="N123" s="40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s="11" customFormat="1" ht="18.75" customHeight="1">
      <c r="A124" s="96" t="s">
        <v>399</v>
      </c>
      <c r="B124" s="296" t="s">
        <v>276</v>
      </c>
      <c r="C124" s="49">
        <v>61868.5</v>
      </c>
      <c r="D124" s="49"/>
      <c r="E124" s="67">
        <v>5050</v>
      </c>
      <c r="F124" s="49">
        <f>C124-E124</f>
        <v>56818.5</v>
      </c>
      <c r="G124" s="54"/>
      <c r="H124" s="54"/>
      <c r="I124" s="84"/>
      <c r="J124" s="40"/>
      <c r="K124" s="40"/>
      <c r="L124" s="40"/>
      <c r="M124" s="40"/>
      <c r="N124" s="40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s="13" customFormat="1" ht="67.5" customHeight="1">
      <c r="A125" s="96" t="s">
        <v>438</v>
      </c>
      <c r="B125" s="58" t="s">
        <v>663</v>
      </c>
      <c r="C125" s="49">
        <v>60791.39</v>
      </c>
      <c r="D125" s="49"/>
      <c r="E125" s="67">
        <v>8643.52</v>
      </c>
      <c r="F125" s="49">
        <f>C125+D125-E125</f>
        <v>52147.869999999995</v>
      </c>
      <c r="G125" s="54"/>
      <c r="H125" s="54"/>
      <c r="I125" s="84"/>
      <c r="J125" s="40"/>
      <c r="K125" s="40"/>
      <c r="L125" s="40"/>
      <c r="M125" s="40"/>
      <c r="N125" s="40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s="11" customFormat="1" ht="57.75" customHeight="1">
      <c r="A126" s="96" t="s">
        <v>439</v>
      </c>
      <c r="B126" s="58" t="s">
        <v>550</v>
      </c>
      <c r="C126" s="49">
        <v>59835.45</v>
      </c>
      <c r="D126" s="49">
        <v>39896.35</v>
      </c>
      <c r="E126" s="67">
        <v>7165.4</v>
      </c>
      <c r="F126" s="49">
        <f>C126+D126-E126</f>
        <v>92566.4</v>
      </c>
      <c r="G126" s="54"/>
      <c r="H126" s="54"/>
      <c r="I126" s="84"/>
      <c r="J126" s="40"/>
      <c r="K126" s="40"/>
      <c r="L126" s="40"/>
      <c r="M126" s="40"/>
      <c r="N126" s="40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s="13" customFormat="1" ht="37.5" customHeight="1">
      <c r="A127" s="96" t="s">
        <v>440</v>
      </c>
      <c r="B127" s="58" t="s">
        <v>551</v>
      </c>
      <c r="C127" s="49">
        <v>174824.61</v>
      </c>
      <c r="D127" s="49">
        <v>86289.6</v>
      </c>
      <c r="E127" s="67">
        <v>21881.7</v>
      </c>
      <c r="F127" s="49">
        <f>C127+D127-E127</f>
        <v>239232.50999999998</v>
      </c>
      <c r="G127" s="54"/>
      <c r="H127" s="54"/>
      <c r="I127" s="84"/>
      <c r="J127" s="40"/>
      <c r="K127" s="40"/>
      <c r="L127" s="40"/>
      <c r="M127" s="40"/>
      <c r="N127" s="40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s="11" customFormat="1" ht="23.25" customHeight="1">
      <c r="A128" s="96" t="s">
        <v>441</v>
      </c>
      <c r="B128" s="296" t="s">
        <v>277</v>
      </c>
      <c r="C128" s="49">
        <v>66890.06</v>
      </c>
      <c r="D128" s="49">
        <v>9602.61</v>
      </c>
      <c r="E128" s="67">
        <v>3616.2</v>
      </c>
      <c r="F128" s="49">
        <f>C128+D128-E128</f>
        <v>72876.47</v>
      </c>
      <c r="G128" s="54"/>
      <c r="H128" s="54"/>
      <c r="I128" s="84"/>
      <c r="J128" s="40"/>
      <c r="K128" s="40"/>
      <c r="L128" s="40"/>
      <c r="M128" s="40"/>
      <c r="N128" s="40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s="11" customFormat="1" ht="23.25" customHeight="1">
      <c r="A129" s="96" t="s">
        <v>442</v>
      </c>
      <c r="B129" s="296" t="s">
        <v>490</v>
      </c>
      <c r="C129" s="49">
        <v>32159.8</v>
      </c>
      <c r="D129" s="49">
        <v>17835</v>
      </c>
      <c r="E129" s="67"/>
      <c r="F129" s="49">
        <f>C129+D129</f>
        <v>49994.8</v>
      </c>
      <c r="G129" s="54"/>
      <c r="H129" s="54"/>
      <c r="I129" s="84"/>
      <c r="J129" s="40"/>
      <c r="K129" s="40"/>
      <c r="L129" s="40"/>
      <c r="M129" s="40"/>
      <c r="N129" s="40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s="13" customFormat="1" ht="72.75" customHeight="1">
      <c r="A130" s="96" t="s">
        <v>443</v>
      </c>
      <c r="B130" s="296" t="s">
        <v>552</v>
      </c>
      <c r="C130" s="49">
        <v>214692.42</v>
      </c>
      <c r="D130" s="49">
        <v>280993.51</v>
      </c>
      <c r="E130" s="67">
        <v>16000</v>
      </c>
      <c r="F130" s="49">
        <f aca="true" t="shared" si="0" ref="F130:F137">C130+D130-E130</f>
        <v>479685.93000000005</v>
      </c>
      <c r="G130" s="54"/>
      <c r="H130" s="54"/>
      <c r="I130" s="84"/>
      <c r="J130" s="40"/>
      <c r="K130" s="40"/>
      <c r="L130" s="40"/>
      <c r="M130" s="40"/>
      <c r="N130" s="40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s="11" customFormat="1" ht="92.25" customHeight="1">
      <c r="A131" s="96" t="s">
        <v>444</v>
      </c>
      <c r="B131" s="58" t="s">
        <v>682</v>
      </c>
      <c r="C131" s="49">
        <v>64826.26</v>
      </c>
      <c r="D131" s="49"/>
      <c r="E131" s="67">
        <v>2896.65</v>
      </c>
      <c r="F131" s="49">
        <f t="shared" si="0"/>
        <v>61929.61</v>
      </c>
      <c r="G131" s="54"/>
      <c r="H131" s="54"/>
      <c r="I131" s="84"/>
      <c r="J131" s="40"/>
      <c r="K131" s="40"/>
      <c r="L131" s="40"/>
      <c r="M131" s="40"/>
      <c r="N131" s="40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s="11" customFormat="1" ht="50.25" customHeight="1">
      <c r="A132" s="96" t="s">
        <v>445</v>
      </c>
      <c r="B132" s="296" t="s">
        <v>661</v>
      </c>
      <c r="C132" s="55">
        <v>26034.57</v>
      </c>
      <c r="D132" s="55">
        <v>19864.5</v>
      </c>
      <c r="E132" s="55">
        <v>1451.4</v>
      </c>
      <c r="F132" s="55">
        <f t="shared" si="0"/>
        <v>44447.67</v>
      </c>
      <c r="G132" s="54"/>
      <c r="H132" s="54"/>
      <c r="I132" s="84"/>
      <c r="J132" s="40"/>
      <c r="K132" s="40"/>
      <c r="L132" s="40"/>
      <c r="M132" s="40"/>
      <c r="N132" s="40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s="11" customFormat="1" ht="84" customHeight="1">
      <c r="A133" s="96" t="s">
        <v>446</v>
      </c>
      <c r="B133" s="58" t="s">
        <v>651</v>
      </c>
      <c r="C133" s="55">
        <v>73106.15</v>
      </c>
      <c r="D133" s="55">
        <v>4280.4</v>
      </c>
      <c r="E133" s="55">
        <v>3776.8</v>
      </c>
      <c r="F133" s="55">
        <f t="shared" si="0"/>
        <v>73609.74999999999</v>
      </c>
      <c r="G133" s="54"/>
      <c r="H133" s="54"/>
      <c r="I133" s="84"/>
      <c r="J133" s="40"/>
      <c r="K133" s="40"/>
      <c r="L133" s="40"/>
      <c r="M133" s="40"/>
      <c r="N133" s="40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s="11" customFormat="1" ht="51.75" customHeight="1">
      <c r="A134" s="96" t="s">
        <v>216</v>
      </c>
      <c r="B134" s="58" t="s">
        <v>553</v>
      </c>
      <c r="C134" s="55">
        <v>102100</v>
      </c>
      <c r="D134" s="55"/>
      <c r="E134" s="55"/>
      <c r="F134" s="55">
        <f t="shared" si="0"/>
        <v>102100</v>
      </c>
      <c r="G134" s="54"/>
      <c r="H134" s="54"/>
      <c r="I134" s="84"/>
      <c r="J134" s="40"/>
      <c r="K134" s="40"/>
      <c r="L134" s="40"/>
      <c r="M134" s="40"/>
      <c r="N134" s="40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s="11" customFormat="1" ht="34.5" customHeight="1">
      <c r="A135" s="96" t="s">
        <v>450</v>
      </c>
      <c r="B135" s="296" t="s">
        <v>676</v>
      </c>
      <c r="C135" s="55">
        <v>10000</v>
      </c>
      <c r="D135" s="55">
        <v>7380</v>
      </c>
      <c r="E135" s="55"/>
      <c r="F135" s="55">
        <f t="shared" si="0"/>
        <v>17380</v>
      </c>
      <c r="G135" s="54"/>
      <c r="H135" s="54"/>
      <c r="I135" s="84"/>
      <c r="J135" s="40"/>
      <c r="K135" s="40"/>
      <c r="L135" s="40"/>
      <c r="M135" s="40"/>
      <c r="N135" s="40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s="11" customFormat="1" ht="41.25" customHeight="1">
      <c r="A136" s="96" t="s">
        <v>217</v>
      </c>
      <c r="B136" s="296" t="s">
        <v>677</v>
      </c>
      <c r="C136" s="55">
        <v>11000</v>
      </c>
      <c r="D136" s="55">
        <v>5073.75</v>
      </c>
      <c r="E136" s="55"/>
      <c r="F136" s="55">
        <f t="shared" si="0"/>
        <v>16073.75</v>
      </c>
      <c r="G136" s="54"/>
      <c r="H136" s="54"/>
      <c r="I136" s="84"/>
      <c r="J136" s="40"/>
      <c r="K136" s="40"/>
      <c r="L136" s="40"/>
      <c r="M136" s="40"/>
      <c r="N136" s="40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s="11" customFormat="1" ht="38.25" customHeight="1">
      <c r="A137" s="96" t="s">
        <v>500</v>
      </c>
      <c r="B137" s="296" t="s">
        <v>678</v>
      </c>
      <c r="C137" s="55">
        <v>12900</v>
      </c>
      <c r="D137" s="55">
        <v>5073.75</v>
      </c>
      <c r="E137" s="55"/>
      <c r="F137" s="55">
        <f t="shared" si="0"/>
        <v>17973.75</v>
      </c>
      <c r="G137" s="54"/>
      <c r="H137" s="54"/>
      <c r="I137" s="84"/>
      <c r="J137" s="40"/>
      <c r="K137" s="40"/>
      <c r="L137" s="40"/>
      <c r="M137" s="40"/>
      <c r="N137" s="40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s="11" customFormat="1" ht="44.25" customHeight="1">
      <c r="A138" s="96" t="s">
        <v>501</v>
      </c>
      <c r="B138" s="296" t="s">
        <v>679</v>
      </c>
      <c r="C138" s="55">
        <v>21500</v>
      </c>
      <c r="D138" s="55"/>
      <c r="E138" s="55"/>
      <c r="F138" s="55">
        <v>21500</v>
      </c>
      <c r="G138" s="54"/>
      <c r="H138" s="54"/>
      <c r="I138" s="84"/>
      <c r="J138" s="40"/>
      <c r="K138" s="40"/>
      <c r="L138" s="40"/>
      <c r="M138" s="40"/>
      <c r="N138" s="40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s="11" customFormat="1" ht="44.25" customHeight="1">
      <c r="A139" s="96" t="s">
        <v>502</v>
      </c>
      <c r="B139" s="296" t="s">
        <v>718</v>
      </c>
      <c r="C139" s="55"/>
      <c r="D139" s="55">
        <v>12000</v>
      </c>
      <c r="E139" s="55"/>
      <c r="F139" s="55">
        <f>C139+D139-E139</f>
        <v>12000</v>
      </c>
      <c r="G139" s="54"/>
      <c r="H139" s="54"/>
      <c r="I139" s="84"/>
      <c r="J139" s="40"/>
      <c r="K139" s="40"/>
      <c r="L139" s="40"/>
      <c r="M139" s="40"/>
      <c r="N139" s="40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s="21" customFormat="1" ht="23.25" customHeight="1">
      <c r="A140" s="97" t="s">
        <v>503</v>
      </c>
      <c r="B140" s="296" t="s">
        <v>213</v>
      </c>
      <c r="C140" s="55">
        <v>538128.17</v>
      </c>
      <c r="D140" s="50"/>
      <c r="E140" s="50"/>
      <c r="F140" s="55">
        <v>538128.17</v>
      </c>
      <c r="G140" s="52"/>
      <c r="H140" s="52"/>
      <c r="I140" s="83"/>
      <c r="J140" s="39"/>
      <c r="K140" s="39"/>
      <c r="L140" s="39"/>
      <c r="M140" s="39"/>
      <c r="N140" s="39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s="11" customFormat="1" ht="26.25" customHeight="1">
      <c r="A141" s="96" t="s">
        <v>504</v>
      </c>
      <c r="B141" s="296" t="s">
        <v>351</v>
      </c>
      <c r="C141" s="49">
        <v>659800.57</v>
      </c>
      <c r="D141" s="49"/>
      <c r="E141" s="53"/>
      <c r="F141" s="49">
        <v>659800.57</v>
      </c>
      <c r="G141" s="54"/>
      <c r="H141" s="54"/>
      <c r="I141" s="84"/>
      <c r="J141" s="40"/>
      <c r="K141" s="40"/>
      <c r="L141" s="40"/>
      <c r="M141" s="40"/>
      <c r="N141" s="40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s="11" customFormat="1" ht="28.5" customHeight="1">
      <c r="A142" s="96" t="s">
        <v>505</v>
      </c>
      <c r="B142" s="296" t="s">
        <v>652</v>
      </c>
      <c r="C142" s="49">
        <v>924112.75</v>
      </c>
      <c r="D142" s="49"/>
      <c r="E142" s="49"/>
      <c r="F142" s="49">
        <v>924112.75</v>
      </c>
      <c r="G142" s="54"/>
      <c r="H142" s="54"/>
      <c r="I142" s="84"/>
      <c r="J142" s="40"/>
      <c r="K142" s="40"/>
      <c r="L142" s="40"/>
      <c r="M142" s="40"/>
      <c r="N142" s="40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s="13" customFormat="1" ht="43.5">
      <c r="A143" s="96" t="s">
        <v>506</v>
      </c>
      <c r="B143" s="58" t="s">
        <v>554</v>
      </c>
      <c r="C143" s="49">
        <v>175714.23</v>
      </c>
      <c r="D143" s="53"/>
      <c r="E143" s="53"/>
      <c r="F143" s="49">
        <v>175714.23</v>
      </c>
      <c r="G143" s="54"/>
      <c r="H143" s="54"/>
      <c r="I143" s="84"/>
      <c r="J143" s="40"/>
      <c r="K143" s="40"/>
      <c r="L143" s="40"/>
      <c r="M143" s="40"/>
      <c r="N143" s="40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s="13" customFormat="1" ht="23.25" customHeight="1">
      <c r="A144" s="96" t="s">
        <v>507</v>
      </c>
      <c r="B144" s="296" t="s">
        <v>349</v>
      </c>
      <c r="C144" s="49">
        <v>44748</v>
      </c>
      <c r="D144" s="49"/>
      <c r="E144" s="53"/>
      <c r="F144" s="49">
        <v>44748</v>
      </c>
      <c r="G144" s="54"/>
      <c r="H144" s="54"/>
      <c r="I144" s="84"/>
      <c r="J144" s="40"/>
      <c r="K144" s="40"/>
      <c r="L144" s="40"/>
      <c r="M144" s="40"/>
      <c r="N144" s="40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s="11" customFormat="1" ht="21">
      <c r="A145" s="96" t="s">
        <v>508</v>
      </c>
      <c r="B145" s="296" t="s">
        <v>63</v>
      </c>
      <c r="C145" s="49">
        <v>16574.2</v>
      </c>
      <c r="D145" s="53"/>
      <c r="E145" s="53"/>
      <c r="F145" s="49">
        <v>16574.2</v>
      </c>
      <c r="G145" s="54"/>
      <c r="H145" s="54"/>
      <c r="I145" s="84"/>
      <c r="J145" s="40"/>
      <c r="K145" s="40"/>
      <c r="L145" s="40"/>
      <c r="M145" s="40"/>
      <c r="N145" s="40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s="13" customFormat="1" ht="78">
      <c r="A146" s="96" t="s">
        <v>509</v>
      </c>
      <c r="B146" s="58" t="s">
        <v>609</v>
      </c>
      <c r="C146" s="49">
        <v>243694.09</v>
      </c>
      <c r="D146" s="49"/>
      <c r="E146" s="49"/>
      <c r="F146" s="49">
        <v>243694.09</v>
      </c>
      <c r="G146" s="54"/>
      <c r="H146" s="54"/>
      <c r="I146" s="84"/>
      <c r="J146" s="40"/>
      <c r="K146" s="40"/>
      <c r="L146" s="40"/>
      <c r="M146" s="40"/>
      <c r="N146" s="40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s="13" customFormat="1" ht="58.5" customHeight="1">
      <c r="A147" s="96" t="s">
        <v>218</v>
      </c>
      <c r="B147" s="58" t="s">
        <v>610</v>
      </c>
      <c r="C147" s="49">
        <v>402550.86</v>
      </c>
      <c r="D147" s="49"/>
      <c r="E147" s="49"/>
      <c r="F147" s="49">
        <v>402550.86</v>
      </c>
      <c r="G147" s="54"/>
      <c r="H147" s="54"/>
      <c r="I147" s="84"/>
      <c r="J147" s="40"/>
      <c r="K147" s="40"/>
      <c r="L147" s="40"/>
      <c r="M147" s="40"/>
      <c r="N147" s="40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s="13" customFormat="1" ht="85.5" customHeight="1">
      <c r="A148" s="96" t="s">
        <v>219</v>
      </c>
      <c r="B148" s="58" t="s">
        <v>555</v>
      </c>
      <c r="C148" s="49">
        <v>391594.2</v>
      </c>
      <c r="D148" s="49"/>
      <c r="E148" s="49"/>
      <c r="F148" s="49">
        <f>C148+D148-E148</f>
        <v>391594.2</v>
      </c>
      <c r="G148" s="54"/>
      <c r="H148" s="54"/>
      <c r="I148" s="84"/>
      <c r="J148" s="40"/>
      <c r="K148" s="40"/>
      <c r="L148" s="40"/>
      <c r="M148" s="40"/>
      <c r="N148" s="40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s="13" customFormat="1" ht="70.5" customHeight="1">
      <c r="A149" s="96" t="s">
        <v>220</v>
      </c>
      <c r="B149" s="58" t="s">
        <v>556</v>
      </c>
      <c r="C149" s="49">
        <v>335861.94</v>
      </c>
      <c r="D149" s="49"/>
      <c r="E149" s="49"/>
      <c r="F149" s="49">
        <v>335861.94</v>
      </c>
      <c r="G149" s="54"/>
      <c r="H149" s="54"/>
      <c r="I149" s="84"/>
      <c r="J149" s="40"/>
      <c r="K149" s="40"/>
      <c r="L149" s="40"/>
      <c r="M149" s="40"/>
      <c r="N149" s="40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s="11" customFormat="1" ht="72.75" customHeight="1">
      <c r="A150" s="96" t="s">
        <v>248</v>
      </c>
      <c r="B150" s="58" t="s">
        <v>611</v>
      </c>
      <c r="C150" s="49">
        <v>238225.9</v>
      </c>
      <c r="D150" s="49"/>
      <c r="E150" s="49"/>
      <c r="F150" s="49">
        <f>C150+D150-E150</f>
        <v>238225.9</v>
      </c>
      <c r="G150" s="54"/>
      <c r="H150" s="54"/>
      <c r="I150" s="84"/>
      <c r="J150" s="40"/>
      <c r="K150" s="40"/>
      <c r="L150" s="40"/>
      <c r="M150" s="40"/>
      <c r="N150" s="40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s="11" customFormat="1" ht="51.75" customHeight="1">
      <c r="A151" s="96" t="s">
        <v>221</v>
      </c>
      <c r="B151" s="58" t="s">
        <v>612</v>
      </c>
      <c r="C151" s="55">
        <v>591315.26</v>
      </c>
      <c r="D151" s="55"/>
      <c r="E151" s="55"/>
      <c r="F151" s="55">
        <v>591315.26</v>
      </c>
      <c r="G151" s="54"/>
      <c r="H151" s="54"/>
      <c r="I151" s="84"/>
      <c r="J151" s="40"/>
      <c r="K151" s="40"/>
      <c r="L151" s="40"/>
      <c r="M151" s="40"/>
      <c r="N151" s="40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s="11" customFormat="1" ht="102.75" customHeight="1">
      <c r="A152" s="96" t="s">
        <v>222</v>
      </c>
      <c r="B152" s="296" t="s">
        <v>657</v>
      </c>
      <c r="C152" s="55">
        <v>2085120.37</v>
      </c>
      <c r="D152" s="55"/>
      <c r="E152" s="55"/>
      <c r="F152" s="55">
        <v>2085120.37</v>
      </c>
      <c r="G152" s="54"/>
      <c r="H152" s="54"/>
      <c r="I152" s="84"/>
      <c r="J152" s="40"/>
      <c r="K152" s="40"/>
      <c r="L152" s="40"/>
      <c r="M152" s="40"/>
      <c r="N152" s="40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s="13" customFormat="1" ht="124.5" customHeight="1">
      <c r="A153" s="96" t="s">
        <v>223</v>
      </c>
      <c r="B153" s="58" t="s">
        <v>613</v>
      </c>
      <c r="C153" s="49">
        <v>845075.95</v>
      </c>
      <c r="D153" s="49"/>
      <c r="E153" s="49"/>
      <c r="F153" s="49">
        <f>C153+D153</f>
        <v>845075.95</v>
      </c>
      <c r="G153" s="54"/>
      <c r="H153" s="54"/>
      <c r="I153" s="84"/>
      <c r="J153" s="40"/>
      <c r="K153" s="40"/>
      <c r="L153" s="40"/>
      <c r="M153" s="40"/>
      <c r="N153" s="40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s="13" customFormat="1" ht="75" customHeight="1">
      <c r="A154" s="96" t="s">
        <v>265</v>
      </c>
      <c r="B154" s="296" t="s">
        <v>658</v>
      </c>
      <c r="C154" s="49">
        <v>314045.48</v>
      </c>
      <c r="D154" s="49"/>
      <c r="E154" s="49"/>
      <c r="F154" s="49">
        <v>314045.48</v>
      </c>
      <c r="G154" s="54"/>
      <c r="H154" s="54"/>
      <c r="I154" s="84"/>
      <c r="J154" s="40"/>
      <c r="K154" s="40"/>
      <c r="L154" s="40"/>
      <c r="M154" s="40"/>
      <c r="N154" s="40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s="13" customFormat="1" ht="110.25" customHeight="1">
      <c r="A155" s="96" t="s">
        <v>224</v>
      </c>
      <c r="B155" s="296" t="s">
        <v>660</v>
      </c>
      <c r="C155" s="49">
        <v>2803580.46</v>
      </c>
      <c r="D155" s="49"/>
      <c r="E155" s="49"/>
      <c r="F155" s="49">
        <v>2803580.46</v>
      </c>
      <c r="G155" s="54"/>
      <c r="H155" s="54"/>
      <c r="I155" s="84"/>
      <c r="J155" s="40"/>
      <c r="K155" s="40"/>
      <c r="L155" s="40"/>
      <c r="M155" s="40"/>
      <c r="N155" s="40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s="13" customFormat="1" ht="66.75" customHeight="1">
      <c r="A156" s="96" t="s">
        <v>225</v>
      </c>
      <c r="B156" s="58" t="s">
        <v>656</v>
      </c>
      <c r="C156" s="49">
        <v>311131.62</v>
      </c>
      <c r="D156" s="49"/>
      <c r="E156" s="49"/>
      <c r="F156" s="49">
        <v>311131.62</v>
      </c>
      <c r="G156" s="54"/>
      <c r="H156" s="54"/>
      <c r="I156" s="84"/>
      <c r="J156" s="40"/>
      <c r="K156" s="40"/>
      <c r="L156" s="40"/>
      <c r="M156" s="40"/>
      <c r="N156" s="40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s="11" customFormat="1" ht="66" customHeight="1">
      <c r="A157" s="96" t="s">
        <v>312</v>
      </c>
      <c r="B157" s="58" t="s">
        <v>557</v>
      </c>
      <c r="C157" s="49">
        <v>900281.09</v>
      </c>
      <c r="D157" s="49"/>
      <c r="E157" s="49"/>
      <c r="F157" s="49">
        <f>C157+D157</f>
        <v>900281.09</v>
      </c>
      <c r="G157" s="54"/>
      <c r="H157" s="54"/>
      <c r="I157" s="84"/>
      <c r="J157" s="40"/>
      <c r="K157" s="40"/>
      <c r="L157" s="40"/>
      <c r="M157" s="40"/>
      <c r="N157" s="40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s="13" customFormat="1" ht="45">
      <c r="A158" s="96" t="s">
        <v>226</v>
      </c>
      <c r="B158" s="58" t="s">
        <v>558</v>
      </c>
      <c r="C158" s="49">
        <v>43214.33</v>
      </c>
      <c r="D158" s="53"/>
      <c r="E158" s="53"/>
      <c r="F158" s="49">
        <v>43214.33</v>
      </c>
      <c r="G158" s="54"/>
      <c r="H158" s="54"/>
      <c r="I158" s="84"/>
      <c r="J158" s="40"/>
      <c r="K158" s="40"/>
      <c r="L158" s="40"/>
      <c r="M158" s="40"/>
      <c r="N158" s="40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s="13" customFormat="1" ht="85.5" customHeight="1">
      <c r="A159" s="96" t="s">
        <v>227</v>
      </c>
      <c r="B159" s="58" t="s">
        <v>559</v>
      </c>
      <c r="C159" s="49">
        <v>839243.4</v>
      </c>
      <c r="D159" s="49"/>
      <c r="E159" s="53"/>
      <c r="F159" s="49">
        <f>C159+D159-E159</f>
        <v>839243.4</v>
      </c>
      <c r="G159" s="54"/>
      <c r="H159" s="54"/>
      <c r="I159" s="84"/>
      <c r="J159" s="40"/>
      <c r="K159" s="40"/>
      <c r="L159" s="40"/>
      <c r="M159" s="40"/>
      <c r="N159" s="40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s="13" customFormat="1" ht="36" customHeight="1">
      <c r="A160" s="96" t="s">
        <v>266</v>
      </c>
      <c r="B160" s="58" t="s">
        <v>614</v>
      </c>
      <c r="C160" s="49">
        <v>193256.77</v>
      </c>
      <c r="D160" s="49"/>
      <c r="E160" s="53"/>
      <c r="F160" s="49">
        <v>193256.77</v>
      </c>
      <c r="G160" s="54"/>
      <c r="H160" s="54"/>
      <c r="I160" s="84"/>
      <c r="J160" s="40"/>
      <c r="K160" s="40"/>
      <c r="L160" s="40"/>
      <c r="M160" s="40"/>
      <c r="N160" s="40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s="13" customFormat="1" ht="63" customHeight="1">
      <c r="A161" s="96" t="s">
        <v>267</v>
      </c>
      <c r="B161" s="58" t="s">
        <v>615</v>
      </c>
      <c r="C161" s="49">
        <v>177552</v>
      </c>
      <c r="D161" s="49"/>
      <c r="E161" s="53"/>
      <c r="F161" s="49">
        <v>177552</v>
      </c>
      <c r="G161" s="54"/>
      <c r="H161" s="54"/>
      <c r="I161" s="84"/>
      <c r="J161" s="40"/>
      <c r="K161" s="40"/>
      <c r="L161" s="40"/>
      <c r="M161" s="40"/>
      <c r="N161" s="40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s="22" customFormat="1" ht="25.5" customHeight="1">
      <c r="A162" s="97" t="s">
        <v>268</v>
      </c>
      <c r="B162" s="296" t="s">
        <v>214</v>
      </c>
      <c r="C162" s="55">
        <v>163649.81</v>
      </c>
      <c r="D162" s="50"/>
      <c r="E162" s="50"/>
      <c r="F162" s="55">
        <v>163649.81</v>
      </c>
      <c r="G162" s="59"/>
      <c r="H162" s="59"/>
      <c r="I162" s="88"/>
      <c r="J162" s="40"/>
      <c r="K162" s="40"/>
      <c r="L162" s="40"/>
      <c r="M162" s="40"/>
      <c r="N162" s="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</row>
    <row r="163" spans="1:26" s="20" customFormat="1" ht="236.25" customHeight="1">
      <c r="A163" s="97" t="s">
        <v>228</v>
      </c>
      <c r="B163" s="58" t="s">
        <v>616</v>
      </c>
      <c r="C163" s="55">
        <v>4212830.82</v>
      </c>
      <c r="D163" s="120"/>
      <c r="E163" s="120"/>
      <c r="F163" s="120">
        <f>C163+D163</f>
        <v>4212830.82</v>
      </c>
      <c r="G163" s="59"/>
      <c r="H163" s="59"/>
      <c r="I163" s="88"/>
      <c r="J163" s="40"/>
      <c r="K163" s="40"/>
      <c r="L163" s="40"/>
      <c r="M163" s="40"/>
      <c r="N163" s="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</row>
    <row r="164" spans="1:26" s="20" customFormat="1" ht="59.25" customHeight="1">
      <c r="A164" s="97" t="s">
        <v>229</v>
      </c>
      <c r="B164" s="58" t="s">
        <v>617</v>
      </c>
      <c r="C164" s="55">
        <v>207576.05</v>
      </c>
      <c r="D164" s="120"/>
      <c r="E164" s="120"/>
      <c r="F164" s="120">
        <v>207576.05</v>
      </c>
      <c r="G164" s="59"/>
      <c r="H164" s="59"/>
      <c r="I164" s="88"/>
      <c r="J164" s="40"/>
      <c r="K164" s="40"/>
      <c r="L164" s="40"/>
      <c r="M164" s="40"/>
      <c r="N164" s="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</row>
    <row r="165" spans="1:26" s="12" customFormat="1" ht="100.5" customHeight="1">
      <c r="A165" s="96" t="s">
        <v>733</v>
      </c>
      <c r="B165" s="58" t="s">
        <v>618</v>
      </c>
      <c r="C165" s="49">
        <v>471334.08</v>
      </c>
      <c r="D165" s="49"/>
      <c r="E165" s="53"/>
      <c r="F165" s="49">
        <f>C165+D165</f>
        <v>471334.08</v>
      </c>
      <c r="G165" s="57"/>
      <c r="H165" s="57"/>
      <c r="I165" s="87"/>
      <c r="J165" s="39"/>
      <c r="K165" s="39"/>
      <c r="L165" s="39"/>
      <c r="M165" s="39"/>
      <c r="N165" s="39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s="262" customFormat="1" ht="79.5" customHeight="1">
      <c r="A166" s="107" t="s">
        <v>230</v>
      </c>
      <c r="B166" s="161" t="s">
        <v>560</v>
      </c>
      <c r="C166" s="162">
        <v>1203238.84</v>
      </c>
      <c r="D166" s="162"/>
      <c r="E166" s="163"/>
      <c r="F166" s="162">
        <v>1203238.84</v>
      </c>
      <c r="G166" s="164"/>
      <c r="H166" s="164"/>
      <c r="I166" s="169"/>
      <c r="J166" s="39"/>
      <c r="K166" s="39"/>
      <c r="L166" s="39"/>
      <c r="M166" s="39"/>
      <c r="N166" s="39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s="31" customFormat="1" ht="45">
      <c r="A167" s="165" t="s">
        <v>232</v>
      </c>
      <c r="B167" s="161" t="s">
        <v>619</v>
      </c>
      <c r="C167" s="61">
        <v>382499.21</v>
      </c>
      <c r="D167" s="62"/>
      <c r="E167" s="62"/>
      <c r="F167" s="61">
        <v>382499.21</v>
      </c>
      <c r="G167" s="64"/>
      <c r="H167" s="64"/>
      <c r="I167" s="85"/>
      <c r="J167" s="39"/>
      <c r="K167" s="39"/>
      <c r="L167" s="39"/>
      <c r="M167" s="39"/>
      <c r="N167" s="39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s="22" customFormat="1" ht="57.75" customHeight="1">
      <c r="A168" s="97" t="s">
        <v>231</v>
      </c>
      <c r="B168" s="58" t="s">
        <v>561</v>
      </c>
      <c r="C168" s="55">
        <v>334272.69</v>
      </c>
      <c r="D168" s="119"/>
      <c r="E168" s="50"/>
      <c r="F168" s="55">
        <f>C168+D168</f>
        <v>334272.69</v>
      </c>
      <c r="G168" s="59"/>
      <c r="H168" s="59"/>
      <c r="I168" s="88"/>
      <c r="J168" s="40"/>
      <c r="K168" s="40"/>
      <c r="L168" s="40"/>
      <c r="M168" s="40"/>
      <c r="N168" s="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</row>
    <row r="169" spans="1:26" s="31" customFormat="1" ht="64.5" customHeight="1">
      <c r="A169" s="165" t="s">
        <v>233</v>
      </c>
      <c r="B169" s="161" t="s">
        <v>562</v>
      </c>
      <c r="C169" s="61">
        <v>1519932.79</v>
      </c>
      <c r="D169" s="62"/>
      <c r="E169" s="62"/>
      <c r="F169" s="61">
        <v>1519932.79</v>
      </c>
      <c r="G169" s="64"/>
      <c r="H169" s="64"/>
      <c r="I169" s="85"/>
      <c r="J169" s="39"/>
      <c r="K169" s="39"/>
      <c r="L169" s="39"/>
      <c r="M169" s="39"/>
      <c r="N169" s="39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s="31" customFormat="1" ht="39.75" customHeight="1">
      <c r="A170" s="165" t="s">
        <v>234</v>
      </c>
      <c r="B170" s="161" t="s">
        <v>563</v>
      </c>
      <c r="C170" s="61">
        <v>279148.66</v>
      </c>
      <c r="D170" s="62"/>
      <c r="E170" s="62"/>
      <c r="F170" s="61">
        <v>279148.66</v>
      </c>
      <c r="G170" s="64"/>
      <c r="H170" s="64"/>
      <c r="I170" s="85"/>
      <c r="J170" s="39"/>
      <c r="K170" s="39"/>
      <c r="L170" s="39"/>
      <c r="M170" s="39"/>
      <c r="N170" s="39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s="31" customFormat="1" ht="83.25" customHeight="1">
      <c r="A171" s="165" t="s">
        <v>235</v>
      </c>
      <c r="B171" s="330" t="s">
        <v>715</v>
      </c>
      <c r="C171" s="61"/>
      <c r="D171" s="62">
        <v>553037.19</v>
      </c>
      <c r="E171" s="62"/>
      <c r="F171" s="61">
        <f>C171+D171-E171</f>
        <v>553037.19</v>
      </c>
      <c r="G171" s="64"/>
      <c r="H171" s="64"/>
      <c r="I171" s="85"/>
      <c r="J171" s="39"/>
      <c r="K171" s="39"/>
      <c r="L171" s="39"/>
      <c r="M171" s="39"/>
      <c r="N171" s="39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s="31" customFormat="1" ht="66" customHeight="1">
      <c r="A172" s="165" t="s">
        <v>236</v>
      </c>
      <c r="B172" s="161" t="s">
        <v>564</v>
      </c>
      <c r="C172" s="61">
        <v>112935.42</v>
      </c>
      <c r="D172" s="61"/>
      <c r="E172" s="62"/>
      <c r="F172" s="61">
        <v>112935.42</v>
      </c>
      <c r="G172" s="64"/>
      <c r="H172" s="64"/>
      <c r="I172" s="85"/>
      <c r="J172" s="39"/>
      <c r="K172" s="39"/>
      <c r="L172" s="39"/>
      <c r="M172" s="39"/>
      <c r="N172" s="39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s="31" customFormat="1" ht="54" customHeight="1">
      <c r="A173" s="165" t="s">
        <v>249</v>
      </c>
      <c r="B173" s="161" t="s">
        <v>620</v>
      </c>
      <c r="C173" s="61">
        <v>173132.29</v>
      </c>
      <c r="D173" s="61"/>
      <c r="E173" s="62"/>
      <c r="F173" s="61">
        <v>173132.29</v>
      </c>
      <c r="G173" s="64"/>
      <c r="H173" s="64"/>
      <c r="I173" s="85"/>
      <c r="J173" s="39"/>
      <c r="K173" s="39"/>
      <c r="L173" s="39"/>
      <c r="M173" s="39"/>
      <c r="N173" s="39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s="22" customFormat="1" ht="69.75" customHeight="1">
      <c r="A174" s="97" t="s">
        <v>250</v>
      </c>
      <c r="B174" s="58" t="s">
        <v>565</v>
      </c>
      <c r="C174" s="55">
        <v>1306541.35</v>
      </c>
      <c r="D174" s="50"/>
      <c r="E174" s="50"/>
      <c r="F174" s="55">
        <v>1306541.35</v>
      </c>
      <c r="G174" s="59"/>
      <c r="H174" s="59"/>
      <c r="I174" s="88"/>
      <c r="J174" s="40"/>
      <c r="K174" s="40"/>
      <c r="L174" s="40"/>
      <c r="M174" s="40"/>
      <c r="N174" s="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</row>
    <row r="175" spans="1:26" s="22" customFormat="1" ht="99" customHeight="1">
      <c r="A175" s="97" t="s">
        <v>251</v>
      </c>
      <c r="B175" s="58" t="s">
        <v>621</v>
      </c>
      <c r="C175" s="55">
        <v>779707.23</v>
      </c>
      <c r="D175" s="55"/>
      <c r="E175" s="50"/>
      <c r="F175" s="55">
        <v>779707.23</v>
      </c>
      <c r="G175" s="59"/>
      <c r="H175" s="59"/>
      <c r="I175" s="88"/>
      <c r="J175" s="40"/>
      <c r="K175" s="40"/>
      <c r="L175" s="40"/>
      <c r="M175" s="40"/>
      <c r="N175" s="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</row>
    <row r="176" spans="1:26" s="20" customFormat="1" ht="89.25" customHeight="1">
      <c r="A176" s="97" t="s">
        <v>252</v>
      </c>
      <c r="B176" s="58" t="s">
        <v>622</v>
      </c>
      <c r="C176" s="55">
        <v>690928.92</v>
      </c>
      <c r="D176" s="55"/>
      <c r="E176" s="50"/>
      <c r="F176" s="55">
        <v>690928.92</v>
      </c>
      <c r="G176" s="59"/>
      <c r="H176" s="59"/>
      <c r="I176" s="88"/>
      <c r="J176" s="40"/>
      <c r="K176" s="40"/>
      <c r="L176" s="40"/>
      <c r="M176" s="40"/>
      <c r="N176" s="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</row>
    <row r="177" spans="1:26" s="20" customFormat="1" ht="54" customHeight="1">
      <c r="A177" s="97" t="s">
        <v>269</v>
      </c>
      <c r="B177" s="58" t="s">
        <v>566</v>
      </c>
      <c r="C177" s="55">
        <v>145593</v>
      </c>
      <c r="D177" s="55"/>
      <c r="E177" s="50"/>
      <c r="F177" s="55">
        <v>145593</v>
      </c>
      <c r="G177" s="59"/>
      <c r="H177" s="59"/>
      <c r="I177" s="88"/>
      <c r="J177" s="40"/>
      <c r="K177" s="40"/>
      <c r="L177" s="40"/>
      <c r="M177" s="40"/>
      <c r="N177" s="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</row>
    <row r="178" spans="1:26" s="22" customFormat="1" ht="57.75" customHeight="1">
      <c r="A178" s="97" t="s">
        <v>270</v>
      </c>
      <c r="B178" s="58" t="s">
        <v>623</v>
      </c>
      <c r="C178" s="55">
        <v>550685.49</v>
      </c>
      <c r="D178" s="50"/>
      <c r="E178" s="50"/>
      <c r="F178" s="55">
        <v>550685.49</v>
      </c>
      <c r="G178" s="59"/>
      <c r="H178" s="59"/>
      <c r="I178" s="88"/>
      <c r="J178" s="40"/>
      <c r="K178" s="40"/>
      <c r="L178" s="40"/>
      <c r="M178" s="40"/>
      <c r="N178" s="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</row>
    <row r="179" spans="1:26" s="21" customFormat="1" ht="36.75" customHeight="1">
      <c r="A179" s="97" t="s">
        <v>271</v>
      </c>
      <c r="B179" s="58" t="s">
        <v>625</v>
      </c>
      <c r="C179" s="55">
        <v>156136.44</v>
      </c>
      <c r="D179" s="50"/>
      <c r="E179" s="50"/>
      <c r="F179" s="55">
        <v>156136.44</v>
      </c>
      <c r="G179" s="52"/>
      <c r="H179" s="52"/>
      <c r="I179" s="83"/>
      <c r="J179" s="39"/>
      <c r="K179" s="39"/>
      <c r="L179" s="39"/>
      <c r="M179" s="39"/>
      <c r="N179" s="39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s="23" customFormat="1" ht="44.25">
      <c r="A180" s="97" t="s">
        <v>284</v>
      </c>
      <c r="B180" s="58" t="s">
        <v>624</v>
      </c>
      <c r="C180" s="55">
        <v>25680</v>
      </c>
      <c r="D180" s="50"/>
      <c r="E180" s="50"/>
      <c r="F180" s="55">
        <v>25680</v>
      </c>
      <c r="G180" s="52"/>
      <c r="H180" s="52"/>
      <c r="I180" s="83"/>
      <c r="J180" s="39"/>
      <c r="K180" s="39"/>
      <c r="L180" s="39"/>
      <c r="M180" s="39"/>
      <c r="N180" s="39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s="21" customFormat="1" ht="70.5" customHeight="1">
      <c r="A181" s="97" t="s">
        <v>318</v>
      </c>
      <c r="B181" s="58" t="s">
        <v>626</v>
      </c>
      <c r="C181" s="55">
        <v>195361.03</v>
      </c>
      <c r="D181" s="50"/>
      <c r="E181" s="50"/>
      <c r="F181" s="55">
        <v>195361.03</v>
      </c>
      <c r="G181" s="52"/>
      <c r="H181" s="52"/>
      <c r="I181" s="83"/>
      <c r="J181" s="39"/>
      <c r="K181" s="39"/>
      <c r="L181" s="39"/>
      <c r="M181" s="39"/>
      <c r="N181" s="39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s="23" customFormat="1" ht="35.25" customHeight="1">
      <c r="A182" s="97" t="s">
        <v>285</v>
      </c>
      <c r="B182" s="58" t="s">
        <v>627</v>
      </c>
      <c r="C182" s="55">
        <v>248062.88</v>
      </c>
      <c r="D182" s="50"/>
      <c r="E182" s="50"/>
      <c r="F182" s="55">
        <v>248062.88</v>
      </c>
      <c r="G182" s="52"/>
      <c r="H182" s="52"/>
      <c r="I182" s="83"/>
      <c r="J182" s="39"/>
      <c r="K182" s="39"/>
      <c r="L182" s="39"/>
      <c r="M182" s="39"/>
      <c r="N182" s="39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s="21" customFormat="1" ht="32.25" customHeight="1">
      <c r="A183" s="97" t="s">
        <v>286</v>
      </c>
      <c r="B183" s="58" t="s">
        <v>628</v>
      </c>
      <c r="C183" s="55">
        <v>218196.83</v>
      </c>
      <c r="D183" s="50"/>
      <c r="E183" s="50"/>
      <c r="F183" s="55">
        <v>218196.83</v>
      </c>
      <c r="G183" s="52"/>
      <c r="H183" s="52"/>
      <c r="I183" s="83"/>
      <c r="J183" s="39"/>
      <c r="K183" s="39"/>
      <c r="L183" s="39"/>
      <c r="M183" s="39"/>
      <c r="N183" s="39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s="21" customFormat="1" ht="70.5" customHeight="1">
      <c r="A184" s="97" t="s">
        <v>287</v>
      </c>
      <c r="B184" s="296" t="s">
        <v>714</v>
      </c>
      <c r="C184" s="55"/>
      <c r="D184" s="50">
        <v>236064.45</v>
      </c>
      <c r="E184" s="50"/>
      <c r="F184" s="55">
        <f>C184+D184-E184</f>
        <v>236064.45</v>
      </c>
      <c r="G184" s="52"/>
      <c r="H184" s="52"/>
      <c r="I184" s="83"/>
      <c r="J184" s="39"/>
      <c r="K184" s="39"/>
      <c r="L184" s="39"/>
      <c r="M184" s="39"/>
      <c r="N184" s="39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s="23" customFormat="1" ht="111.75" customHeight="1">
      <c r="A185" s="97" t="s">
        <v>288</v>
      </c>
      <c r="B185" s="58" t="s">
        <v>567</v>
      </c>
      <c r="C185" s="55">
        <v>1140309.34</v>
      </c>
      <c r="D185" s="55"/>
      <c r="E185" s="108"/>
      <c r="F185" s="55">
        <f>C185+D185</f>
        <v>1140309.34</v>
      </c>
      <c r="G185" s="52"/>
      <c r="H185" s="52"/>
      <c r="I185" s="83"/>
      <c r="J185" s="39"/>
      <c r="K185" s="39"/>
      <c r="L185" s="39"/>
      <c r="M185" s="39"/>
      <c r="N185" s="39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s="21" customFormat="1" ht="78.75" customHeight="1">
      <c r="A186" s="97" t="s">
        <v>361</v>
      </c>
      <c r="B186" s="58" t="s">
        <v>568</v>
      </c>
      <c r="C186" s="55">
        <v>499651.37</v>
      </c>
      <c r="D186" s="55"/>
      <c r="E186" s="50"/>
      <c r="F186" s="55">
        <f>C186+D186-E186</f>
        <v>499651.37</v>
      </c>
      <c r="G186" s="52"/>
      <c r="H186" s="52"/>
      <c r="I186" s="83"/>
      <c r="J186" s="39"/>
      <c r="K186" s="39"/>
      <c r="L186" s="39"/>
      <c r="M186" s="39"/>
      <c r="N186" s="39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s="23" customFormat="1" ht="35.25" customHeight="1">
      <c r="A187" s="97" t="s">
        <v>362</v>
      </c>
      <c r="B187" s="58" t="s">
        <v>569</v>
      </c>
      <c r="C187" s="55">
        <v>284712.86</v>
      </c>
      <c r="D187" s="50"/>
      <c r="E187" s="50"/>
      <c r="F187" s="55">
        <v>284712.86</v>
      </c>
      <c r="G187" s="52"/>
      <c r="H187" s="52"/>
      <c r="I187" s="83"/>
      <c r="J187" s="39"/>
      <c r="K187" s="39"/>
      <c r="L187" s="39"/>
      <c r="M187" s="39"/>
      <c r="N187" s="39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s="21" customFormat="1" ht="53.25" customHeight="1">
      <c r="A188" s="97" t="s">
        <v>289</v>
      </c>
      <c r="B188" s="58" t="s">
        <v>629</v>
      </c>
      <c r="C188" s="55">
        <v>127235.75</v>
      </c>
      <c r="D188" s="50"/>
      <c r="E188" s="50"/>
      <c r="F188" s="55">
        <v>127235.75</v>
      </c>
      <c r="G188" s="52"/>
      <c r="H188" s="52"/>
      <c r="I188" s="83"/>
      <c r="J188" s="39"/>
      <c r="K188" s="39"/>
      <c r="L188" s="39"/>
      <c r="M188" s="39"/>
      <c r="N188" s="39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s="21" customFormat="1" ht="69" customHeight="1">
      <c r="A189" s="97" t="s">
        <v>363</v>
      </c>
      <c r="B189" s="58" t="s">
        <v>570</v>
      </c>
      <c r="C189" s="55">
        <v>203613.89</v>
      </c>
      <c r="D189" s="55"/>
      <c r="E189" s="50"/>
      <c r="F189" s="55">
        <v>203613.89</v>
      </c>
      <c r="G189" s="52"/>
      <c r="H189" s="52"/>
      <c r="I189" s="83"/>
      <c r="J189" s="39"/>
      <c r="K189" s="39"/>
      <c r="L189" s="39"/>
      <c r="M189" s="39"/>
      <c r="N189" s="39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s="10" customFormat="1" ht="26.25" customHeight="1">
      <c r="A190" s="97" t="s">
        <v>290</v>
      </c>
      <c r="B190" s="296" t="s">
        <v>278</v>
      </c>
      <c r="C190" s="55">
        <v>174096</v>
      </c>
      <c r="D190" s="50"/>
      <c r="E190" s="50"/>
      <c r="F190" s="55">
        <v>174096</v>
      </c>
      <c r="G190" s="52"/>
      <c r="H190" s="52"/>
      <c r="I190" s="83"/>
      <c r="J190" s="39"/>
      <c r="K190" s="39"/>
      <c r="L190" s="39"/>
      <c r="M190" s="39"/>
      <c r="N190" s="39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s="10" customFormat="1" ht="77.25" customHeight="1">
      <c r="A191" s="97" t="s">
        <v>400</v>
      </c>
      <c r="B191" s="58" t="s">
        <v>630</v>
      </c>
      <c r="C191" s="55">
        <v>319712.54</v>
      </c>
      <c r="D191" s="55"/>
      <c r="E191" s="55"/>
      <c r="F191" s="55">
        <v>319712.54</v>
      </c>
      <c r="G191" s="52"/>
      <c r="H191" s="52"/>
      <c r="I191" s="83"/>
      <c r="J191" s="39"/>
      <c r="K191" s="39"/>
      <c r="L191" s="39"/>
      <c r="M191" s="39"/>
      <c r="N191" s="39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s="21" customFormat="1" ht="66.75" customHeight="1">
      <c r="A192" s="97" t="s">
        <v>364</v>
      </c>
      <c r="B192" s="58" t="s">
        <v>571</v>
      </c>
      <c r="C192" s="55">
        <v>376685</v>
      </c>
      <c r="D192" s="120"/>
      <c r="E192" s="50"/>
      <c r="F192" s="55">
        <f>C192+D192-E192</f>
        <v>376685</v>
      </c>
      <c r="G192" s="52"/>
      <c r="H192" s="52"/>
      <c r="I192" s="83"/>
      <c r="J192" s="39"/>
      <c r="K192" s="39"/>
      <c r="L192" s="39"/>
      <c r="M192" s="39"/>
      <c r="N192" s="39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s="23" customFormat="1" ht="97.5" customHeight="1">
      <c r="A193" s="97" t="s">
        <v>447</v>
      </c>
      <c r="B193" s="58" t="s">
        <v>631</v>
      </c>
      <c r="C193" s="55">
        <v>1061882.51</v>
      </c>
      <c r="D193" s="55"/>
      <c r="E193" s="50"/>
      <c r="F193" s="55">
        <v>1061882.51</v>
      </c>
      <c r="G193" s="52"/>
      <c r="H193" s="52"/>
      <c r="I193" s="83"/>
      <c r="J193" s="39"/>
      <c r="K193" s="39"/>
      <c r="L193" s="39"/>
      <c r="M193" s="39"/>
      <c r="N193" s="39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s="23" customFormat="1" ht="100.5" customHeight="1">
      <c r="A194" s="217" t="s">
        <v>309</v>
      </c>
      <c r="B194" s="58" t="s">
        <v>572</v>
      </c>
      <c r="C194" s="55">
        <v>1379014.28</v>
      </c>
      <c r="D194" s="55"/>
      <c r="E194" s="55"/>
      <c r="F194" s="55">
        <v>1379014.28</v>
      </c>
      <c r="G194" s="52"/>
      <c r="H194" s="52"/>
      <c r="I194" s="52"/>
      <c r="J194" s="39"/>
      <c r="K194" s="39"/>
      <c r="L194" s="39"/>
      <c r="M194" s="39"/>
      <c r="N194" s="39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s="23" customFormat="1" ht="40.5" customHeight="1">
      <c r="A195" s="97" t="s">
        <v>310</v>
      </c>
      <c r="B195" s="58" t="s">
        <v>573</v>
      </c>
      <c r="C195" s="55">
        <v>934011.17</v>
      </c>
      <c r="D195" s="55"/>
      <c r="E195" s="55"/>
      <c r="F195" s="55">
        <f>C195+D195</f>
        <v>934011.17</v>
      </c>
      <c r="G195" s="52"/>
      <c r="H195" s="52"/>
      <c r="I195" s="83"/>
      <c r="J195" s="39"/>
      <c r="K195" s="39"/>
      <c r="L195" s="39"/>
      <c r="M195" s="39"/>
      <c r="N195" s="39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s="23" customFormat="1" ht="38.25" customHeight="1">
      <c r="A196" s="97">
        <v>184</v>
      </c>
      <c r="B196" s="168" t="s">
        <v>574</v>
      </c>
      <c r="C196" s="144">
        <v>601243.27</v>
      </c>
      <c r="D196" s="144"/>
      <c r="E196" s="144"/>
      <c r="F196" s="144">
        <v>601243.27</v>
      </c>
      <c r="G196" s="52"/>
      <c r="H196" s="52"/>
      <c r="I196" s="83"/>
      <c r="J196" s="39"/>
      <c r="K196" s="39"/>
      <c r="L196" s="39"/>
      <c r="M196" s="39"/>
      <c r="N196" s="39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s="23" customFormat="1" ht="75.75" customHeight="1" thickBot="1">
      <c r="A197" s="515" t="s">
        <v>317</v>
      </c>
      <c r="B197" s="498" t="s">
        <v>575</v>
      </c>
      <c r="C197" s="656">
        <v>908548.31</v>
      </c>
      <c r="D197" s="656"/>
      <c r="E197" s="656"/>
      <c r="F197" s="656">
        <f>C197+D197-E197</f>
        <v>908548.31</v>
      </c>
      <c r="G197" s="52"/>
      <c r="H197" s="52"/>
      <c r="I197" s="83"/>
      <c r="J197" s="39"/>
      <c r="K197" s="39"/>
      <c r="L197" s="39"/>
      <c r="M197" s="39"/>
      <c r="N197" s="39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s="23" customFormat="1" ht="65.25" customHeight="1" thickTop="1">
      <c r="A198" s="657" t="s">
        <v>401</v>
      </c>
      <c r="B198" s="658" t="s">
        <v>576</v>
      </c>
      <c r="C198" s="659">
        <v>156776.47</v>
      </c>
      <c r="D198" s="659"/>
      <c r="E198" s="659"/>
      <c r="F198" s="659">
        <v>156776.47</v>
      </c>
      <c r="G198" s="52"/>
      <c r="H198" s="52"/>
      <c r="I198" s="83"/>
      <c r="J198" s="39"/>
      <c r="K198" s="39"/>
      <c r="L198" s="39"/>
      <c r="M198" s="39"/>
      <c r="N198" s="39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s="21" customFormat="1" ht="57.75" customHeight="1">
      <c r="A199" s="97" t="s">
        <v>402</v>
      </c>
      <c r="B199" s="58" t="s">
        <v>632</v>
      </c>
      <c r="C199" s="55">
        <v>287951.86</v>
      </c>
      <c r="D199" s="50"/>
      <c r="E199" s="50"/>
      <c r="F199" s="55">
        <v>287951.86</v>
      </c>
      <c r="G199" s="52"/>
      <c r="H199" s="52"/>
      <c r="I199" s="83"/>
      <c r="J199" s="39"/>
      <c r="K199" s="39"/>
      <c r="L199" s="39"/>
      <c r="M199" s="39"/>
      <c r="N199" s="39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s="23" customFormat="1" ht="88.5" customHeight="1">
      <c r="A200" s="97" t="s">
        <v>319</v>
      </c>
      <c r="B200" s="58" t="s">
        <v>633</v>
      </c>
      <c r="C200" s="55">
        <v>343869.56</v>
      </c>
      <c r="D200" s="50"/>
      <c r="E200" s="50"/>
      <c r="F200" s="55">
        <v>343869.56</v>
      </c>
      <c r="G200" s="52"/>
      <c r="H200" s="52"/>
      <c r="I200" s="83"/>
      <c r="J200" s="39"/>
      <c r="K200" s="39"/>
      <c r="L200" s="39"/>
      <c r="M200" s="39"/>
      <c r="N200" s="39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s="23" customFormat="1" ht="70.5" customHeight="1">
      <c r="A201" s="97" t="s">
        <v>533</v>
      </c>
      <c r="B201" s="58" t="s">
        <v>634</v>
      </c>
      <c r="C201" s="55">
        <v>653479.21</v>
      </c>
      <c r="D201" s="55"/>
      <c r="E201" s="50"/>
      <c r="F201" s="55">
        <f>C201+D201-E201</f>
        <v>653479.21</v>
      </c>
      <c r="G201" s="52"/>
      <c r="H201" s="52"/>
      <c r="I201" s="83"/>
      <c r="J201" s="39"/>
      <c r="K201" s="39"/>
      <c r="L201" s="39"/>
      <c r="M201" s="39"/>
      <c r="N201" s="39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s="21" customFormat="1" ht="34.5" customHeight="1">
      <c r="A202" s="97" t="s">
        <v>320</v>
      </c>
      <c r="B202" s="58" t="s">
        <v>635</v>
      </c>
      <c r="C202" s="55">
        <v>7000</v>
      </c>
      <c r="D202" s="50"/>
      <c r="E202" s="50"/>
      <c r="F202" s="55">
        <v>7000</v>
      </c>
      <c r="G202" s="52"/>
      <c r="H202" s="52"/>
      <c r="I202" s="83"/>
      <c r="J202" s="39"/>
      <c r="K202" s="39"/>
      <c r="L202" s="39"/>
      <c r="M202" s="39"/>
      <c r="N202" s="39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s="21" customFormat="1" ht="66.75" customHeight="1">
      <c r="A203" s="97" t="s">
        <v>321</v>
      </c>
      <c r="B203" s="58" t="s">
        <v>636</v>
      </c>
      <c r="C203" s="55">
        <v>176211.47</v>
      </c>
      <c r="D203" s="55"/>
      <c r="E203" s="50"/>
      <c r="F203" s="55">
        <v>176211.47</v>
      </c>
      <c r="G203" s="52"/>
      <c r="H203" s="52"/>
      <c r="I203" s="83"/>
      <c r="J203" s="39"/>
      <c r="K203" s="39"/>
      <c r="L203" s="39"/>
      <c r="M203" s="39"/>
      <c r="N203" s="39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s="23" customFormat="1" ht="55.5" customHeight="1">
      <c r="A204" s="97" t="s">
        <v>322</v>
      </c>
      <c r="B204" s="58" t="s">
        <v>637</v>
      </c>
      <c r="C204" s="55">
        <v>1330156.85</v>
      </c>
      <c r="D204" s="50"/>
      <c r="E204" s="50"/>
      <c r="F204" s="55">
        <v>1330156.85</v>
      </c>
      <c r="G204" s="52"/>
      <c r="H204" s="52"/>
      <c r="I204" s="83"/>
      <c r="J204" s="39"/>
      <c r="K204" s="39"/>
      <c r="L204" s="39"/>
      <c r="M204" s="39"/>
      <c r="N204" s="39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s="23" customFormat="1" ht="86.25" customHeight="1">
      <c r="A205" s="97" t="s">
        <v>323</v>
      </c>
      <c r="B205" s="58" t="s">
        <v>577</v>
      </c>
      <c r="C205" s="55">
        <v>951726.34</v>
      </c>
      <c r="D205" s="50"/>
      <c r="E205" s="50"/>
      <c r="F205" s="55">
        <f>C205+D205-E205</f>
        <v>951726.34</v>
      </c>
      <c r="G205" s="52"/>
      <c r="H205" s="52"/>
      <c r="I205" s="83"/>
      <c r="J205" s="39"/>
      <c r="K205" s="39"/>
      <c r="L205" s="39"/>
      <c r="M205" s="39"/>
      <c r="N205" s="39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s="23" customFormat="1" ht="46.5" customHeight="1">
      <c r="A206" s="97" t="s">
        <v>324</v>
      </c>
      <c r="B206" s="329" t="s">
        <v>902</v>
      </c>
      <c r="C206" s="55"/>
      <c r="D206" s="120">
        <v>178530</v>
      </c>
      <c r="E206" s="50"/>
      <c r="F206" s="55">
        <f>C206+D206-E206</f>
        <v>178530</v>
      </c>
      <c r="G206" s="52"/>
      <c r="H206" s="52"/>
      <c r="I206" s="83"/>
      <c r="J206" s="39"/>
      <c r="K206" s="39"/>
      <c r="L206" s="39"/>
      <c r="M206" s="39"/>
      <c r="N206" s="39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s="23" customFormat="1" ht="57.75" customHeight="1">
      <c r="A207" s="97" t="s">
        <v>734</v>
      </c>
      <c r="B207" s="58" t="s">
        <v>578</v>
      </c>
      <c r="C207" s="55">
        <v>996487</v>
      </c>
      <c r="D207" s="55"/>
      <c r="E207" s="50"/>
      <c r="F207" s="55">
        <v>996487</v>
      </c>
      <c r="G207" s="52"/>
      <c r="H207" s="52"/>
      <c r="I207" s="83"/>
      <c r="J207" s="39"/>
      <c r="K207" s="39"/>
      <c r="L207" s="39"/>
      <c r="M207" s="39"/>
      <c r="N207" s="39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s="23" customFormat="1" ht="79.5" customHeight="1">
      <c r="A208" s="97" t="s">
        <v>422</v>
      </c>
      <c r="B208" s="58" t="s">
        <v>638</v>
      </c>
      <c r="C208" s="55">
        <v>841622.92</v>
      </c>
      <c r="D208" s="55"/>
      <c r="E208" s="50"/>
      <c r="F208" s="55">
        <f>C208+D208-E208</f>
        <v>841622.92</v>
      </c>
      <c r="G208" s="52"/>
      <c r="H208" s="52"/>
      <c r="I208" s="83"/>
      <c r="J208" s="39"/>
      <c r="K208" s="39"/>
      <c r="L208" s="39"/>
      <c r="M208" s="39"/>
      <c r="N208" s="39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s="23" customFormat="1" ht="78" customHeight="1">
      <c r="A209" s="97" t="s">
        <v>333</v>
      </c>
      <c r="B209" s="58" t="s">
        <v>639</v>
      </c>
      <c r="C209" s="55">
        <v>733401.82</v>
      </c>
      <c r="D209" s="55"/>
      <c r="E209" s="50"/>
      <c r="F209" s="55">
        <f>C209+D209-E209</f>
        <v>733401.82</v>
      </c>
      <c r="G209" s="52"/>
      <c r="H209" s="52"/>
      <c r="I209" s="83"/>
      <c r="J209" s="39"/>
      <c r="K209" s="39"/>
      <c r="L209" s="39"/>
      <c r="M209" s="39"/>
      <c r="N209" s="39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s="23" customFormat="1" ht="78" customHeight="1">
      <c r="A210" s="97" t="s">
        <v>510</v>
      </c>
      <c r="B210" s="58" t="s">
        <v>662</v>
      </c>
      <c r="C210" s="55">
        <v>885934.16</v>
      </c>
      <c r="D210" s="55"/>
      <c r="E210" s="50"/>
      <c r="F210" s="55">
        <v>885934.16</v>
      </c>
      <c r="G210" s="52"/>
      <c r="H210" s="52"/>
      <c r="I210" s="83"/>
      <c r="J210" s="39"/>
      <c r="K210" s="39"/>
      <c r="L210" s="39"/>
      <c r="M210" s="39"/>
      <c r="N210" s="39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s="23" customFormat="1" ht="90.75" customHeight="1">
      <c r="A211" s="97" t="s">
        <v>342</v>
      </c>
      <c r="B211" s="296" t="s">
        <v>675</v>
      </c>
      <c r="C211" s="55">
        <v>727775.7</v>
      </c>
      <c r="D211" s="55"/>
      <c r="E211" s="50"/>
      <c r="F211" s="55">
        <v>727775.7</v>
      </c>
      <c r="G211" s="52"/>
      <c r="H211" s="52"/>
      <c r="I211" s="83"/>
      <c r="J211" s="39"/>
      <c r="K211" s="39"/>
      <c r="L211" s="39"/>
      <c r="M211" s="39"/>
      <c r="N211" s="39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s="23" customFormat="1" ht="86.25" customHeight="1">
      <c r="A212" s="97" t="s">
        <v>403</v>
      </c>
      <c r="B212" s="58" t="s">
        <v>579</v>
      </c>
      <c r="C212" s="55">
        <v>1515495.44</v>
      </c>
      <c r="D212" s="55"/>
      <c r="E212" s="50"/>
      <c r="F212" s="55">
        <v>1515495.44</v>
      </c>
      <c r="G212" s="52"/>
      <c r="H212" s="52"/>
      <c r="I212" s="83"/>
      <c r="J212" s="39"/>
      <c r="K212" s="39"/>
      <c r="L212" s="39"/>
      <c r="M212" s="39"/>
      <c r="N212" s="39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s="21" customFormat="1" ht="33" customHeight="1">
      <c r="A213" s="97" t="s">
        <v>343</v>
      </c>
      <c r="B213" s="58" t="s">
        <v>580</v>
      </c>
      <c r="C213" s="55">
        <v>73480</v>
      </c>
      <c r="D213" s="55"/>
      <c r="E213" s="50"/>
      <c r="F213" s="55">
        <v>73480</v>
      </c>
      <c r="G213" s="52"/>
      <c r="H213" s="52"/>
      <c r="I213" s="83"/>
      <c r="J213" s="39"/>
      <c r="K213" s="39"/>
      <c r="L213" s="39"/>
      <c r="M213" s="39"/>
      <c r="N213" s="39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s="21" customFormat="1" ht="92.25" customHeight="1">
      <c r="A214" s="97" t="s">
        <v>344</v>
      </c>
      <c r="B214" s="296" t="s">
        <v>666</v>
      </c>
      <c r="C214" s="55">
        <v>775012.31</v>
      </c>
      <c r="D214" s="55"/>
      <c r="E214" s="50"/>
      <c r="F214" s="55">
        <v>775012.31</v>
      </c>
      <c r="G214" s="52"/>
      <c r="H214" s="52"/>
      <c r="I214" s="83"/>
      <c r="J214" s="39"/>
      <c r="K214" s="39"/>
      <c r="L214" s="39"/>
      <c r="M214" s="39"/>
      <c r="N214" s="39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s="23" customFormat="1" ht="69.75" customHeight="1">
      <c r="A215" s="97" t="s">
        <v>404</v>
      </c>
      <c r="B215" s="58" t="s">
        <v>640</v>
      </c>
      <c r="C215" s="55">
        <v>548903.62</v>
      </c>
      <c r="D215" s="50"/>
      <c r="E215" s="50"/>
      <c r="F215" s="55">
        <v>548903.62</v>
      </c>
      <c r="G215" s="52"/>
      <c r="H215" s="52"/>
      <c r="I215" s="83"/>
      <c r="J215" s="39"/>
      <c r="K215" s="39"/>
      <c r="L215" s="39"/>
      <c r="M215" s="39"/>
      <c r="N215" s="39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s="21" customFormat="1" ht="43.5" customHeight="1">
      <c r="A216" s="97">
        <v>204</v>
      </c>
      <c r="B216" s="296" t="s">
        <v>683</v>
      </c>
      <c r="C216" s="55">
        <v>3867.4</v>
      </c>
      <c r="D216" s="55"/>
      <c r="E216" s="55">
        <v>390.4</v>
      </c>
      <c r="F216" s="55">
        <f>C216-E216</f>
        <v>3477</v>
      </c>
      <c r="G216" s="52"/>
      <c r="H216" s="52"/>
      <c r="I216" s="83"/>
      <c r="J216" s="39"/>
      <c r="K216" s="39"/>
      <c r="L216" s="39"/>
      <c r="M216" s="39"/>
      <c r="N216" s="39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s="21" customFormat="1" ht="26.25" customHeight="1">
      <c r="A217" s="143" t="s">
        <v>405</v>
      </c>
      <c r="B217" s="313" t="s">
        <v>641</v>
      </c>
      <c r="C217" s="144">
        <v>5079.35</v>
      </c>
      <c r="D217" s="144"/>
      <c r="E217" s="144"/>
      <c r="F217" s="144">
        <v>5079.35</v>
      </c>
      <c r="G217" s="146"/>
      <c r="H217" s="146"/>
      <c r="I217" s="147"/>
      <c r="J217" s="39"/>
      <c r="K217" s="39"/>
      <c r="L217" s="39"/>
      <c r="M217" s="39"/>
      <c r="N217" s="39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s="21" customFormat="1" ht="54" customHeight="1" thickBot="1">
      <c r="A218" s="515" t="s">
        <v>345</v>
      </c>
      <c r="B218" s="663" t="s">
        <v>717</v>
      </c>
      <c r="C218" s="656"/>
      <c r="D218" s="656">
        <v>126456.21</v>
      </c>
      <c r="E218" s="656">
        <v>126456.21</v>
      </c>
      <c r="F218" s="656">
        <f>C218+D218-E218</f>
        <v>0</v>
      </c>
      <c r="G218" s="352"/>
      <c r="H218" s="352"/>
      <c r="I218" s="500"/>
      <c r="J218" s="39"/>
      <c r="K218" s="39"/>
      <c r="L218" s="39"/>
      <c r="M218" s="39"/>
      <c r="N218" s="39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s="21" customFormat="1" ht="54" customHeight="1" thickTop="1">
      <c r="A219" s="657" t="s">
        <v>346</v>
      </c>
      <c r="B219" s="660" t="s">
        <v>716</v>
      </c>
      <c r="C219" s="659"/>
      <c r="D219" s="659">
        <v>125028.96</v>
      </c>
      <c r="E219" s="659">
        <v>125028.96</v>
      </c>
      <c r="F219" s="659">
        <f>C219+D219-E219</f>
        <v>0</v>
      </c>
      <c r="G219" s="661"/>
      <c r="H219" s="661"/>
      <c r="I219" s="662"/>
      <c r="J219" s="39"/>
      <c r="K219" s="39"/>
      <c r="L219" s="39"/>
      <c r="M219" s="39"/>
      <c r="N219" s="39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s="21" customFormat="1" ht="64.5" customHeight="1">
      <c r="A220" s="143">
        <v>208</v>
      </c>
      <c r="B220" s="313" t="s">
        <v>903</v>
      </c>
      <c r="C220" s="144"/>
      <c r="D220" s="144">
        <v>1148377.83</v>
      </c>
      <c r="E220" s="144">
        <v>1148377.83</v>
      </c>
      <c r="F220" s="144">
        <f>C220+D220-E220</f>
        <v>0</v>
      </c>
      <c r="G220" s="146"/>
      <c r="H220" s="146"/>
      <c r="I220" s="147"/>
      <c r="J220" s="39"/>
      <c r="K220" s="39"/>
      <c r="L220" s="39"/>
      <c r="M220" s="39"/>
      <c r="N220" s="39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s="21" customFormat="1" ht="30" customHeight="1">
      <c r="A221" s="143" t="s">
        <v>684</v>
      </c>
      <c r="B221" s="313" t="s">
        <v>308</v>
      </c>
      <c r="C221" s="144">
        <v>60459.97</v>
      </c>
      <c r="D221" s="144"/>
      <c r="E221" s="144"/>
      <c r="F221" s="144">
        <v>60459.97</v>
      </c>
      <c r="G221" s="146"/>
      <c r="H221" s="146"/>
      <c r="I221" s="147"/>
      <c r="J221" s="39"/>
      <c r="K221" s="39"/>
      <c r="L221" s="39"/>
      <c r="M221" s="39"/>
      <c r="N221" s="39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s="21" customFormat="1" ht="26.25" customHeight="1">
      <c r="A222" s="143" t="s">
        <v>685</v>
      </c>
      <c r="B222" s="313" t="s">
        <v>673</v>
      </c>
      <c r="C222" s="144">
        <v>8900</v>
      </c>
      <c r="D222" s="144"/>
      <c r="E222" s="144"/>
      <c r="F222" s="325">
        <v>8900</v>
      </c>
      <c r="G222" s="146"/>
      <c r="H222" s="146"/>
      <c r="I222" s="147"/>
      <c r="J222" s="39"/>
      <c r="K222" s="39"/>
      <c r="L222" s="39"/>
      <c r="M222" s="39"/>
      <c r="N222" s="39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s="21" customFormat="1" ht="26.25" customHeight="1" thickBot="1">
      <c r="A223" s="323" t="s">
        <v>347</v>
      </c>
      <c r="B223" s="296" t="s">
        <v>674</v>
      </c>
      <c r="C223" s="55">
        <v>9950</v>
      </c>
      <c r="D223" s="55"/>
      <c r="E223" s="55"/>
      <c r="F223" s="55">
        <v>9950</v>
      </c>
      <c r="G223" s="52"/>
      <c r="H223" s="52"/>
      <c r="I223" s="52"/>
      <c r="J223" s="39"/>
      <c r="K223" s="39"/>
      <c r="L223" s="39"/>
      <c r="M223" s="39"/>
      <c r="N223" s="39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s="322" customFormat="1" ht="26.25" customHeight="1" thickBot="1" thickTop="1">
      <c r="A224" s="324" t="s">
        <v>448</v>
      </c>
      <c r="B224" s="296" t="s">
        <v>904</v>
      </c>
      <c r="C224" s="55"/>
      <c r="D224" s="55">
        <v>70000</v>
      </c>
      <c r="E224" s="55">
        <v>70000</v>
      </c>
      <c r="F224" s="55">
        <f>C224+D224-E224</f>
        <v>0</v>
      </c>
      <c r="G224" s="52"/>
      <c r="H224" s="52"/>
      <c r="I224" s="52"/>
      <c r="J224" s="39"/>
      <c r="K224" s="39"/>
      <c r="L224" s="39"/>
      <c r="M224" s="39"/>
      <c r="N224" s="39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s="322" customFormat="1" ht="33" customHeight="1" thickBot="1" thickTop="1">
      <c r="A225" s="324" t="s">
        <v>534</v>
      </c>
      <c r="B225" s="296" t="s">
        <v>726</v>
      </c>
      <c r="C225" s="55"/>
      <c r="D225" s="55">
        <v>55902.33</v>
      </c>
      <c r="E225" s="55">
        <v>55902.33</v>
      </c>
      <c r="F225" s="55">
        <f>C225+D225-E225</f>
        <v>0</v>
      </c>
      <c r="G225" s="52"/>
      <c r="H225" s="52"/>
      <c r="I225" s="52"/>
      <c r="J225" s="39"/>
      <c r="K225" s="39"/>
      <c r="L225" s="39"/>
      <c r="M225" s="39"/>
      <c r="N225" s="39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s="30" customFormat="1" ht="37.5" thickBot="1" thickTop="1">
      <c r="A226" s="187"/>
      <c r="B226" s="326" t="s">
        <v>67</v>
      </c>
      <c r="C226" s="327">
        <f>SUM(C227:C247)</f>
        <v>326848.07000000007</v>
      </c>
      <c r="D226" s="327">
        <f>SUM(D227:D248)</f>
        <v>52849.49</v>
      </c>
      <c r="E226" s="327">
        <f>SUM(E227:E247)</f>
        <v>32612.34</v>
      </c>
      <c r="F226" s="327">
        <f>SUM(F227:F248)</f>
        <v>347085.22</v>
      </c>
      <c r="G226" s="328"/>
      <c r="H226" s="328"/>
      <c r="I226" s="328"/>
      <c r="J226" s="39"/>
      <c r="K226" s="39"/>
      <c r="L226" s="39"/>
      <c r="M226" s="39"/>
      <c r="N226" s="39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s="32" customFormat="1" ht="27.75" customHeight="1" thickTop="1">
      <c r="A227" s="102" t="s">
        <v>535</v>
      </c>
      <c r="B227" s="300" t="s">
        <v>720</v>
      </c>
      <c r="C227" s="73">
        <v>2776.72</v>
      </c>
      <c r="D227" s="75"/>
      <c r="E227" s="117">
        <v>2082.54</v>
      </c>
      <c r="F227" s="73">
        <f>C227+D227-E227</f>
        <v>694.1799999999998</v>
      </c>
      <c r="G227" s="71"/>
      <c r="H227" s="71"/>
      <c r="I227" s="124"/>
      <c r="J227" s="125"/>
      <c r="K227" s="125"/>
      <c r="L227" s="125"/>
      <c r="M227" s="125"/>
      <c r="N227" s="125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s="32" customFormat="1" ht="27.75" customHeight="1">
      <c r="A228" s="102" t="s">
        <v>536</v>
      </c>
      <c r="B228" s="300" t="s">
        <v>354</v>
      </c>
      <c r="C228" s="73">
        <v>1178.21</v>
      </c>
      <c r="D228" s="73"/>
      <c r="E228" s="117"/>
      <c r="F228" s="73">
        <f>C228-E228</f>
        <v>1178.21</v>
      </c>
      <c r="G228" s="71"/>
      <c r="H228" s="71"/>
      <c r="I228" s="124"/>
      <c r="J228" s="125"/>
      <c r="K228" s="125"/>
      <c r="L228" s="125"/>
      <c r="M228" s="125"/>
      <c r="N228" s="125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s="32" customFormat="1" ht="42.75" customHeight="1">
      <c r="A229" s="102" t="s">
        <v>368</v>
      </c>
      <c r="B229" s="70" t="s">
        <v>581</v>
      </c>
      <c r="C229" s="73">
        <v>10989.03</v>
      </c>
      <c r="D229" s="73"/>
      <c r="E229" s="117"/>
      <c r="F229" s="73">
        <f>C229-E229</f>
        <v>10989.03</v>
      </c>
      <c r="G229" s="71"/>
      <c r="H229" s="71"/>
      <c r="I229" s="124"/>
      <c r="J229" s="125"/>
      <c r="K229" s="125"/>
      <c r="L229" s="125"/>
      <c r="M229" s="125"/>
      <c r="N229" s="125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s="32" customFormat="1" ht="23.25" customHeight="1">
      <c r="A230" s="102" t="s">
        <v>369</v>
      </c>
      <c r="B230" s="70" t="s">
        <v>582</v>
      </c>
      <c r="C230" s="73">
        <v>2439.83</v>
      </c>
      <c r="D230" s="73"/>
      <c r="E230" s="117"/>
      <c r="F230" s="73">
        <f>C230-E230</f>
        <v>2439.83</v>
      </c>
      <c r="G230" s="71"/>
      <c r="H230" s="71"/>
      <c r="I230" s="124"/>
      <c r="J230" s="125"/>
      <c r="K230" s="125"/>
      <c r="L230" s="125"/>
      <c r="M230" s="125"/>
      <c r="N230" s="125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s="26" customFormat="1" ht="11.25">
      <c r="A231" s="102" t="s">
        <v>370</v>
      </c>
      <c r="B231" s="301" t="s">
        <v>355</v>
      </c>
      <c r="C231" s="73">
        <v>4417.62</v>
      </c>
      <c r="D231" s="75"/>
      <c r="E231" s="117"/>
      <c r="F231" s="73">
        <v>4417.62</v>
      </c>
      <c r="G231" s="71"/>
      <c r="H231" s="71"/>
      <c r="I231" s="124"/>
      <c r="J231" s="125"/>
      <c r="K231" s="125"/>
      <c r="L231" s="125"/>
      <c r="M231" s="125"/>
      <c r="N231" s="125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s="26" customFormat="1" ht="11.25">
      <c r="A232" s="102" t="s">
        <v>371</v>
      </c>
      <c r="B232" s="301" t="s">
        <v>421</v>
      </c>
      <c r="C232" s="73">
        <v>14640</v>
      </c>
      <c r="D232" s="117"/>
      <c r="E232" s="117"/>
      <c r="F232" s="73">
        <v>14640</v>
      </c>
      <c r="G232" s="71"/>
      <c r="H232" s="71"/>
      <c r="I232" s="124"/>
      <c r="J232" s="125"/>
      <c r="K232" s="125"/>
      <c r="L232" s="125"/>
      <c r="M232" s="125"/>
      <c r="N232" s="125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s="126" customFormat="1" ht="15" customHeight="1">
      <c r="A233" s="102" t="s">
        <v>463</v>
      </c>
      <c r="B233" s="301" t="s">
        <v>356</v>
      </c>
      <c r="C233" s="73">
        <v>20239.8</v>
      </c>
      <c r="D233" s="75"/>
      <c r="E233" s="117"/>
      <c r="F233" s="73">
        <v>20239.8</v>
      </c>
      <c r="G233" s="71"/>
      <c r="H233" s="71"/>
      <c r="I233" s="124"/>
      <c r="J233" s="125"/>
      <c r="K233" s="125"/>
      <c r="L233" s="125"/>
      <c r="M233" s="125"/>
      <c r="N233" s="125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s="127" customFormat="1" ht="45" customHeight="1">
      <c r="A234" s="101" t="s">
        <v>686</v>
      </c>
      <c r="B234" s="70" t="s">
        <v>724</v>
      </c>
      <c r="C234" s="72">
        <v>6746.6</v>
      </c>
      <c r="D234" s="74"/>
      <c r="E234" s="116">
        <v>4572.56</v>
      </c>
      <c r="F234" s="72">
        <f>C234-E234</f>
        <v>2174.04</v>
      </c>
      <c r="G234" s="70"/>
      <c r="H234" s="70"/>
      <c r="I234" s="173"/>
      <c r="J234" s="125"/>
      <c r="K234" s="125"/>
      <c r="L234" s="125"/>
      <c r="M234" s="125"/>
      <c r="N234" s="125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s="12" customFormat="1" ht="53.25" customHeight="1">
      <c r="A235" s="101" t="s">
        <v>451</v>
      </c>
      <c r="B235" s="70" t="s">
        <v>721</v>
      </c>
      <c r="C235" s="72">
        <v>11609.52</v>
      </c>
      <c r="D235" s="74"/>
      <c r="E235" s="116">
        <v>7664.04</v>
      </c>
      <c r="F235" s="72">
        <f>C235+D235-E235</f>
        <v>3945.4800000000005</v>
      </c>
      <c r="G235" s="57"/>
      <c r="H235" s="57"/>
      <c r="I235" s="128"/>
      <c r="J235" s="39"/>
      <c r="K235" s="39"/>
      <c r="L235" s="39"/>
      <c r="M235" s="39"/>
      <c r="N235" s="39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s="12" customFormat="1" ht="46.5" customHeight="1">
      <c r="A236" s="101" t="s">
        <v>452</v>
      </c>
      <c r="B236" s="70" t="s">
        <v>583</v>
      </c>
      <c r="C236" s="72">
        <v>81900.5</v>
      </c>
      <c r="D236" s="72"/>
      <c r="E236" s="116"/>
      <c r="F236" s="72">
        <f>C236-E236</f>
        <v>81900.5</v>
      </c>
      <c r="G236" s="57"/>
      <c r="H236" s="57"/>
      <c r="I236" s="128"/>
      <c r="J236" s="39"/>
      <c r="K236" s="39"/>
      <c r="L236" s="39"/>
      <c r="M236" s="39"/>
      <c r="N236" s="39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s="21" customFormat="1" ht="36.75" customHeight="1">
      <c r="A237" s="102" t="s">
        <v>735</v>
      </c>
      <c r="B237" s="70" t="s">
        <v>722</v>
      </c>
      <c r="C237" s="73">
        <v>1748</v>
      </c>
      <c r="D237" s="75"/>
      <c r="E237" s="117">
        <v>249</v>
      </c>
      <c r="F237" s="73">
        <f>C237-E237</f>
        <v>1499</v>
      </c>
      <c r="G237" s="52"/>
      <c r="H237" s="52"/>
      <c r="I237" s="91"/>
      <c r="J237" s="39"/>
      <c r="K237" s="39"/>
      <c r="L237" s="39"/>
      <c r="M237" s="39"/>
      <c r="N237" s="39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s="23" customFormat="1" ht="27.75" customHeight="1">
      <c r="A238" s="102" t="s">
        <v>736</v>
      </c>
      <c r="B238" s="70" t="s">
        <v>584</v>
      </c>
      <c r="C238" s="73">
        <v>1630.01</v>
      </c>
      <c r="D238" s="75"/>
      <c r="E238" s="117">
        <v>1630.01</v>
      </c>
      <c r="F238" s="73">
        <f>C238-E238</f>
        <v>0</v>
      </c>
      <c r="G238" s="52"/>
      <c r="H238" s="52"/>
      <c r="I238" s="91"/>
      <c r="J238" s="39"/>
      <c r="K238" s="39"/>
      <c r="L238" s="39"/>
      <c r="M238" s="39"/>
      <c r="N238" s="39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s="12" customFormat="1" ht="21" customHeight="1">
      <c r="A239" s="101" t="s">
        <v>453</v>
      </c>
      <c r="B239" s="70" t="s">
        <v>585</v>
      </c>
      <c r="C239" s="72">
        <v>1915</v>
      </c>
      <c r="D239" s="74"/>
      <c r="E239" s="116">
        <v>1915</v>
      </c>
      <c r="F239" s="72">
        <f>C239-E239</f>
        <v>0</v>
      </c>
      <c r="G239" s="57"/>
      <c r="H239" s="57"/>
      <c r="I239" s="128"/>
      <c r="J239" s="39"/>
      <c r="K239" s="39"/>
      <c r="L239" s="39"/>
      <c r="M239" s="39"/>
      <c r="N239" s="39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s="21" customFormat="1" ht="18.75" customHeight="1">
      <c r="A240" s="102" t="s">
        <v>537</v>
      </c>
      <c r="B240" s="301" t="s">
        <v>357</v>
      </c>
      <c r="C240" s="73">
        <v>927.2</v>
      </c>
      <c r="D240" s="75"/>
      <c r="E240" s="117">
        <v>927.2</v>
      </c>
      <c r="F240" s="73">
        <f>C240+D240-E240</f>
        <v>0</v>
      </c>
      <c r="G240" s="52"/>
      <c r="H240" s="52"/>
      <c r="I240" s="91"/>
      <c r="J240" s="39"/>
      <c r="K240" s="39"/>
      <c r="L240" s="39"/>
      <c r="M240" s="39"/>
      <c r="N240" s="39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s="21" customFormat="1" ht="22.5" customHeight="1">
      <c r="A241" s="102" t="s">
        <v>454</v>
      </c>
      <c r="B241" s="300" t="s">
        <v>423</v>
      </c>
      <c r="C241" s="73">
        <v>2068.04</v>
      </c>
      <c r="D241" s="73"/>
      <c r="E241" s="117"/>
      <c r="F241" s="73">
        <f>C241-E241</f>
        <v>2068.04</v>
      </c>
      <c r="G241" s="52"/>
      <c r="H241" s="52"/>
      <c r="I241" s="91"/>
      <c r="J241" s="39"/>
      <c r="K241" s="39"/>
      <c r="L241" s="39"/>
      <c r="M241" s="39"/>
      <c r="N241" s="39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s="21" customFormat="1" ht="17.25" customHeight="1">
      <c r="A242" s="102" t="s">
        <v>737</v>
      </c>
      <c r="B242" s="300" t="s">
        <v>424</v>
      </c>
      <c r="C242" s="73">
        <v>3558.05</v>
      </c>
      <c r="D242" s="75"/>
      <c r="E242" s="117">
        <v>3558.05</v>
      </c>
      <c r="F242" s="73">
        <f>C242-E242</f>
        <v>0</v>
      </c>
      <c r="G242" s="52"/>
      <c r="H242" s="52"/>
      <c r="I242" s="91"/>
      <c r="J242" s="39"/>
      <c r="K242" s="39"/>
      <c r="L242" s="39"/>
      <c r="M242" s="39"/>
      <c r="N242" s="39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s="4" customFormat="1" ht="13.5" customHeight="1">
      <c r="A243" s="102" t="s">
        <v>406</v>
      </c>
      <c r="B243" s="301" t="s">
        <v>358</v>
      </c>
      <c r="C243" s="73">
        <v>1433.94</v>
      </c>
      <c r="D243" s="75"/>
      <c r="E243" s="117">
        <v>1433.94</v>
      </c>
      <c r="F243" s="73">
        <f aca="true" t="shared" si="1" ref="F243:F248">C243+D243-E243</f>
        <v>0</v>
      </c>
      <c r="G243" s="52"/>
      <c r="H243" s="52"/>
      <c r="I243" s="91"/>
      <c r="J243" s="39"/>
      <c r="K243" s="39"/>
      <c r="L243" s="39"/>
      <c r="M243" s="39"/>
      <c r="N243" s="39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s="4" customFormat="1" ht="34.5" customHeight="1">
      <c r="A244" s="197" t="s">
        <v>407</v>
      </c>
      <c r="B244" s="178" t="s">
        <v>723</v>
      </c>
      <c r="C244" s="198">
        <v>8580</v>
      </c>
      <c r="D244" s="199"/>
      <c r="E244" s="200">
        <v>8580</v>
      </c>
      <c r="F244" s="198">
        <f t="shared" si="1"/>
        <v>0</v>
      </c>
      <c r="G244" s="201"/>
      <c r="H244" s="201"/>
      <c r="I244" s="202"/>
      <c r="J244" s="39"/>
      <c r="K244" s="39"/>
      <c r="L244" s="39"/>
      <c r="M244" s="39"/>
      <c r="N244" s="39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s="43" customFormat="1" ht="12.75">
      <c r="A245" s="197">
        <v>232</v>
      </c>
      <c r="B245" s="302" t="s">
        <v>359</v>
      </c>
      <c r="C245" s="198">
        <v>38049.87</v>
      </c>
      <c r="D245" s="198"/>
      <c r="E245" s="200"/>
      <c r="F245" s="198">
        <f t="shared" si="1"/>
        <v>38049.87</v>
      </c>
      <c r="G245" s="201"/>
      <c r="H245" s="201"/>
      <c r="I245" s="203"/>
      <c r="J245" s="39"/>
      <c r="K245" s="39"/>
      <c r="L245" s="39"/>
      <c r="M245" s="39"/>
      <c r="N245" s="39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s="43" customFormat="1" ht="21.75">
      <c r="A246" s="197" t="s">
        <v>455</v>
      </c>
      <c r="B246" s="302" t="s">
        <v>360</v>
      </c>
      <c r="C246" s="198">
        <v>94500</v>
      </c>
      <c r="D246" s="198"/>
      <c r="E246" s="200"/>
      <c r="F246" s="198">
        <f t="shared" si="1"/>
        <v>94500</v>
      </c>
      <c r="G246" s="201"/>
      <c r="H246" s="201"/>
      <c r="I246" s="203"/>
      <c r="J246" s="39"/>
      <c r="K246" s="39"/>
      <c r="L246" s="39"/>
      <c r="M246" s="39"/>
      <c r="N246" s="39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s="43" customFormat="1" ht="26.25" customHeight="1">
      <c r="A247" s="197" t="s">
        <v>408</v>
      </c>
      <c r="B247" s="302" t="s">
        <v>332</v>
      </c>
      <c r="C247" s="198">
        <v>15500.13</v>
      </c>
      <c r="D247" s="198"/>
      <c r="E247" s="200"/>
      <c r="F247" s="198">
        <f t="shared" si="1"/>
        <v>15500.13</v>
      </c>
      <c r="G247" s="201"/>
      <c r="H247" s="201"/>
      <c r="I247" s="202"/>
      <c r="J247" s="39"/>
      <c r="K247" s="39"/>
      <c r="L247" s="39"/>
      <c r="M247" s="39"/>
      <c r="N247" s="39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s="43" customFormat="1" ht="26.25" customHeight="1">
      <c r="A248" s="74" t="s">
        <v>449</v>
      </c>
      <c r="B248" s="300" t="s">
        <v>725</v>
      </c>
      <c r="C248" s="72"/>
      <c r="D248" s="72">
        <v>52849.49</v>
      </c>
      <c r="E248" s="116"/>
      <c r="F248" s="72">
        <f t="shared" si="1"/>
        <v>52849.49</v>
      </c>
      <c r="G248" s="57"/>
      <c r="H248" s="57"/>
      <c r="I248" s="57"/>
      <c r="J248" s="39"/>
      <c r="K248" s="39"/>
      <c r="L248" s="39"/>
      <c r="M248" s="39"/>
      <c r="N248" s="39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28.5" customHeight="1" thickBot="1">
      <c r="A249" s="331"/>
      <c r="B249" s="332" t="s">
        <v>313</v>
      </c>
      <c r="C249" s="333">
        <f>SUM(C250:C252)</f>
        <v>35900</v>
      </c>
      <c r="D249" s="334">
        <f>SUM(D250:D253)</f>
        <v>26900</v>
      </c>
      <c r="E249" s="334">
        <v>0</v>
      </c>
      <c r="F249" s="334">
        <f>SUM(F250:F253)</f>
        <v>62800</v>
      </c>
      <c r="G249" s="335"/>
      <c r="H249" s="336"/>
      <c r="I249" s="337"/>
      <c r="J249" s="39"/>
      <c r="K249" s="39"/>
      <c r="L249" s="39"/>
      <c r="M249" s="39"/>
      <c r="N249" s="39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3.5" thickTop="1">
      <c r="A250" s="151" t="s">
        <v>456</v>
      </c>
      <c r="B250" s="303" t="s">
        <v>314</v>
      </c>
      <c r="C250" s="209">
        <v>4500</v>
      </c>
      <c r="D250" s="150"/>
      <c r="E250" s="150"/>
      <c r="F250" s="150">
        <v>4500</v>
      </c>
      <c r="G250" s="60"/>
      <c r="H250" s="60"/>
      <c r="I250" s="90"/>
      <c r="J250" s="39"/>
      <c r="K250" s="39"/>
      <c r="L250" s="39"/>
      <c r="M250" s="39"/>
      <c r="N250" s="39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>
      <c r="A251" s="292" t="s">
        <v>457</v>
      </c>
      <c r="B251" s="304" t="s">
        <v>315</v>
      </c>
      <c r="C251" s="293">
        <v>10500</v>
      </c>
      <c r="D251" s="294"/>
      <c r="E251" s="294"/>
      <c r="F251" s="294">
        <v>10500</v>
      </c>
      <c r="G251" s="317"/>
      <c r="H251" s="317"/>
      <c r="I251" s="318"/>
      <c r="J251" s="39"/>
      <c r="K251" s="39"/>
      <c r="L251" s="39"/>
      <c r="M251" s="39"/>
      <c r="N251" s="39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23.25" customHeight="1">
      <c r="A252" s="338">
        <v>238</v>
      </c>
      <c r="B252" s="339" t="s">
        <v>516</v>
      </c>
      <c r="C252" s="293">
        <v>20900</v>
      </c>
      <c r="D252" s="294"/>
      <c r="E252" s="294"/>
      <c r="F252" s="294">
        <f>C252+D252-E252</f>
        <v>20900</v>
      </c>
      <c r="G252" s="317"/>
      <c r="H252" s="317"/>
      <c r="I252" s="317"/>
      <c r="J252" s="39"/>
      <c r="K252" s="39"/>
      <c r="L252" s="39"/>
      <c r="M252" s="39"/>
      <c r="N252" s="39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23.25" customHeight="1">
      <c r="A253" s="338" t="s">
        <v>511</v>
      </c>
      <c r="B253" s="339" t="s">
        <v>516</v>
      </c>
      <c r="C253" s="293"/>
      <c r="D253" s="294">
        <v>26900</v>
      </c>
      <c r="E253" s="294"/>
      <c r="F253" s="294">
        <f>C253+D253-E253</f>
        <v>26900</v>
      </c>
      <c r="G253" s="317"/>
      <c r="H253" s="317"/>
      <c r="I253" s="317"/>
      <c r="J253" s="39"/>
      <c r="K253" s="39"/>
      <c r="L253" s="39"/>
      <c r="M253" s="39"/>
      <c r="N253" s="39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s="33" customFormat="1" ht="22.5" customHeight="1" thickBot="1">
      <c r="A254" s="664"/>
      <c r="B254" s="665" t="s">
        <v>68</v>
      </c>
      <c r="C254" s="666">
        <f>SUM(C255:C268)</f>
        <v>202554.01</v>
      </c>
      <c r="D254" s="666">
        <f>SUM(D255:D268)</f>
        <v>45824.6</v>
      </c>
      <c r="E254" s="666">
        <f>SUM(E255:E268)</f>
        <v>0</v>
      </c>
      <c r="F254" s="666">
        <f>SUM(F255:F268)</f>
        <v>248378.61</v>
      </c>
      <c r="G254" s="667"/>
      <c r="H254" s="667"/>
      <c r="I254" s="667"/>
      <c r="J254" s="130"/>
      <c r="K254" s="130"/>
      <c r="L254" s="130"/>
      <c r="M254" s="130"/>
      <c r="N254" s="130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s="3" customFormat="1" ht="24.75" customHeight="1" thickTop="1">
      <c r="A255" s="292" t="s">
        <v>512</v>
      </c>
      <c r="B255" s="300" t="s">
        <v>365</v>
      </c>
      <c r="C255" s="73">
        <v>7940.53</v>
      </c>
      <c r="D255" s="75"/>
      <c r="E255" s="73"/>
      <c r="F255" s="73">
        <f>C255-E255</f>
        <v>7940.53</v>
      </c>
      <c r="G255" s="52"/>
      <c r="H255" s="52"/>
      <c r="I255" s="91"/>
      <c r="J255" s="39"/>
      <c r="K255" s="39"/>
      <c r="L255" s="39"/>
      <c r="M255" s="39"/>
      <c r="N255" s="39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s="3" customFormat="1" ht="21.75">
      <c r="A256" s="100" t="s">
        <v>513</v>
      </c>
      <c r="B256" s="306" t="s">
        <v>366</v>
      </c>
      <c r="C256" s="171">
        <v>5046.51</v>
      </c>
      <c r="D256" s="172"/>
      <c r="E256" s="171"/>
      <c r="F256" s="171">
        <f>C256-E256</f>
        <v>5046.51</v>
      </c>
      <c r="G256" s="64"/>
      <c r="H256" s="64"/>
      <c r="I256" s="174"/>
      <c r="J256" s="39"/>
      <c r="K256" s="39"/>
      <c r="L256" s="39"/>
      <c r="M256" s="39"/>
      <c r="N256" s="39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s="31" customFormat="1" ht="12.75">
      <c r="A257" s="270" t="s">
        <v>514</v>
      </c>
      <c r="B257" s="307" t="s">
        <v>391</v>
      </c>
      <c r="C257" s="211">
        <v>70396.34</v>
      </c>
      <c r="D257" s="211"/>
      <c r="E257" s="211"/>
      <c r="F257" s="211">
        <v>70396.34</v>
      </c>
      <c r="G257" s="212"/>
      <c r="H257" s="212"/>
      <c r="I257" s="213"/>
      <c r="J257" s="39"/>
      <c r="K257" s="39"/>
      <c r="L257" s="39"/>
      <c r="M257" s="39"/>
      <c r="N257" s="39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s="23" customFormat="1" ht="57" customHeight="1">
      <c r="A258" s="148" t="s">
        <v>464</v>
      </c>
      <c r="B258" s="302" t="s">
        <v>667</v>
      </c>
      <c r="C258" s="204">
        <v>21250.8</v>
      </c>
      <c r="D258" s="204"/>
      <c r="E258" s="205"/>
      <c r="F258" s="204">
        <f>C258+D258</f>
        <v>21250.8</v>
      </c>
      <c r="G258" s="146"/>
      <c r="H258" s="146"/>
      <c r="I258" s="177"/>
      <c r="J258" s="39"/>
      <c r="K258" s="39"/>
      <c r="L258" s="39"/>
      <c r="M258" s="39"/>
      <c r="N258" s="39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s="23" customFormat="1" ht="12.75">
      <c r="A259" s="148" t="s">
        <v>465</v>
      </c>
      <c r="B259" s="302" t="s">
        <v>392</v>
      </c>
      <c r="C259" s="204">
        <v>3999.96</v>
      </c>
      <c r="D259" s="204"/>
      <c r="E259" s="205"/>
      <c r="F259" s="204">
        <v>3999.96</v>
      </c>
      <c r="G259" s="146"/>
      <c r="H259" s="146"/>
      <c r="I259" s="177"/>
      <c r="J259" s="39"/>
      <c r="K259" s="39"/>
      <c r="L259" s="39"/>
      <c r="M259" s="39"/>
      <c r="N259" s="39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s="23" customFormat="1" ht="21" customHeight="1">
      <c r="A260" s="148" t="s">
        <v>687</v>
      </c>
      <c r="B260" s="302" t="s">
        <v>486</v>
      </c>
      <c r="C260" s="204">
        <v>6680.18</v>
      </c>
      <c r="D260" s="204"/>
      <c r="E260" s="205"/>
      <c r="F260" s="204">
        <f>C260+D260</f>
        <v>6680.18</v>
      </c>
      <c r="G260" s="146"/>
      <c r="H260" s="146"/>
      <c r="I260" s="177"/>
      <c r="J260" s="39"/>
      <c r="K260" s="39"/>
      <c r="L260" s="39"/>
      <c r="M260" s="39"/>
      <c r="N260" s="39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s="23" customFormat="1" ht="21.75" customHeight="1">
      <c r="A261" s="148" t="s">
        <v>688</v>
      </c>
      <c r="B261" s="302" t="s">
        <v>466</v>
      </c>
      <c r="C261" s="204">
        <v>16599.99</v>
      </c>
      <c r="D261" s="204"/>
      <c r="E261" s="205"/>
      <c r="F261" s="204">
        <v>16599.99</v>
      </c>
      <c r="G261" s="146"/>
      <c r="H261" s="146"/>
      <c r="I261" s="177"/>
      <c r="J261" s="39"/>
      <c r="K261" s="39"/>
      <c r="L261" s="39"/>
      <c r="M261" s="39"/>
      <c r="N261" s="39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s="23" customFormat="1" ht="24.75" customHeight="1">
      <c r="A262" s="340" t="s">
        <v>689</v>
      </c>
      <c r="B262" s="302" t="s">
        <v>727</v>
      </c>
      <c r="C262" s="204"/>
      <c r="D262" s="204">
        <v>15360</v>
      </c>
      <c r="E262" s="205"/>
      <c r="F262" s="204">
        <f>C262+D262-E262</f>
        <v>15360</v>
      </c>
      <c r="G262" s="146"/>
      <c r="H262" s="146"/>
      <c r="I262" s="251"/>
      <c r="J262" s="39"/>
      <c r="K262" s="39"/>
      <c r="L262" s="39"/>
      <c r="M262" s="39"/>
      <c r="N262" s="39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s="23" customFormat="1" ht="36" customHeight="1">
      <c r="A263" s="340" t="s">
        <v>690</v>
      </c>
      <c r="B263" s="302" t="s">
        <v>905</v>
      </c>
      <c r="C263" s="204"/>
      <c r="D263" s="204">
        <v>15232.3</v>
      </c>
      <c r="E263" s="205"/>
      <c r="F263" s="204">
        <f>C263+D263-E263</f>
        <v>15232.3</v>
      </c>
      <c r="G263" s="146"/>
      <c r="H263" s="146"/>
      <c r="I263" s="251"/>
      <c r="J263" s="39"/>
      <c r="K263" s="39"/>
      <c r="L263" s="39"/>
      <c r="M263" s="39"/>
      <c r="N263" s="39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s="23" customFormat="1" ht="45.75" customHeight="1">
      <c r="A264" s="340" t="s">
        <v>691</v>
      </c>
      <c r="B264" s="302" t="s">
        <v>728</v>
      </c>
      <c r="C264" s="204"/>
      <c r="D264" s="204">
        <v>15232.3</v>
      </c>
      <c r="E264" s="205"/>
      <c r="F264" s="204">
        <f>C264+D264-E264</f>
        <v>15232.3</v>
      </c>
      <c r="G264" s="146"/>
      <c r="H264" s="146"/>
      <c r="I264" s="251"/>
      <c r="J264" s="39"/>
      <c r="K264" s="39"/>
      <c r="L264" s="39"/>
      <c r="M264" s="39"/>
      <c r="N264" s="39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s="23" customFormat="1" ht="22.5" customHeight="1">
      <c r="A265" s="75" t="s">
        <v>692</v>
      </c>
      <c r="B265" s="300" t="s">
        <v>487</v>
      </c>
      <c r="C265" s="73">
        <v>20000</v>
      </c>
      <c r="D265" s="263"/>
      <c r="E265" s="75"/>
      <c r="F265" s="73">
        <v>20000</v>
      </c>
      <c r="G265" s="52"/>
      <c r="H265" s="52"/>
      <c r="I265" s="52"/>
      <c r="J265" s="39"/>
      <c r="K265" s="39"/>
      <c r="L265" s="39"/>
      <c r="M265" s="39"/>
      <c r="N265" s="39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s="23" customFormat="1" ht="21" customHeight="1">
      <c r="A266" s="102" t="s">
        <v>693</v>
      </c>
      <c r="B266" s="300" t="s">
        <v>488</v>
      </c>
      <c r="C266" s="73">
        <v>19249.7</v>
      </c>
      <c r="D266" s="263"/>
      <c r="E266" s="75"/>
      <c r="F266" s="73">
        <v>19249.7</v>
      </c>
      <c r="G266" s="52"/>
      <c r="H266" s="52"/>
      <c r="I266" s="91"/>
      <c r="J266" s="39"/>
      <c r="K266" s="39"/>
      <c r="L266" s="39"/>
      <c r="M266" s="39"/>
      <c r="N266" s="39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s="23" customFormat="1" ht="34.5" customHeight="1">
      <c r="A267" s="102" t="s">
        <v>694</v>
      </c>
      <c r="B267" s="300" t="s">
        <v>467</v>
      </c>
      <c r="C267" s="73">
        <v>16690</v>
      </c>
      <c r="D267" s="263"/>
      <c r="E267" s="75"/>
      <c r="F267" s="73">
        <v>16690</v>
      </c>
      <c r="G267" s="52"/>
      <c r="H267" s="52"/>
      <c r="I267" s="91"/>
      <c r="J267" s="39"/>
      <c r="K267" s="39"/>
      <c r="L267" s="39"/>
      <c r="M267" s="39"/>
      <c r="N267" s="39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s="23" customFormat="1" ht="36.75" customHeight="1" thickBot="1">
      <c r="A268" s="102" t="s">
        <v>695</v>
      </c>
      <c r="B268" s="300" t="s">
        <v>659</v>
      </c>
      <c r="C268" s="73">
        <v>14700</v>
      </c>
      <c r="D268" s="263"/>
      <c r="E268" s="75"/>
      <c r="F268" s="73">
        <v>14700</v>
      </c>
      <c r="G268" s="52"/>
      <c r="H268" s="52"/>
      <c r="I268" s="91"/>
      <c r="J268" s="39"/>
      <c r="K268" s="39"/>
      <c r="L268" s="39"/>
      <c r="M268" s="39"/>
      <c r="N268" s="39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s="28" customFormat="1" ht="23.25" customHeight="1" thickBot="1" thickTop="1">
      <c r="A269" s="189"/>
      <c r="B269" s="186" t="s">
        <v>69</v>
      </c>
      <c r="C269" s="184">
        <f>SUM(C270:C270)</f>
        <v>8500</v>
      </c>
      <c r="D269" s="188">
        <f>SUM(D270:D273)</f>
        <v>0</v>
      </c>
      <c r="E269" s="188">
        <f>SUM(E270:E273)</f>
        <v>0</v>
      </c>
      <c r="F269" s="184">
        <f>SUM(F270:F270)</f>
        <v>8500</v>
      </c>
      <c r="G269" s="185"/>
      <c r="H269" s="185"/>
      <c r="I269" s="185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s="23" customFormat="1" ht="15.75" customHeight="1" thickBot="1" thickTop="1">
      <c r="A270" s="277" t="s">
        <v>696</v>
      </c>
      <c r="B270" s="308" t="s">
        <v>70</v>
      </c>
      <c r="C270" s="278">
        <v>8500</v>
      </c>
      <c r="D270" s="279"/>
      <c r="E270" s="279"/>
      <c r="F270" s="278">
        <v>8500</v>
      </c>
      <c r="G270" s="280"/>
      <c r="H270" s="281"/>
      <c r="I270" s="282"/>
      <c r="J270" s="39"/>
      <c r="K270" s="39"/>
      <c r="L270" s="39"/>
      <c r="M270" s="39"/>
      <c r="N270" s="39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14" s="47" customFormat="1" ht="1.5" customHeight="1" thickBot="1" thickTop="1">
      <c r="A271" s="266" t="s">
        <v>454</v>
      </c>
      <c r="B271" s="267"/>
      <c r="C271" s="211"/>
      <c r="D271" s="265"/>
      <c r="E271" s="265"/>
      <c r="F271" s="211"/>
      <c r="G271" s="268"/>
      <c r="H271" s="212"/>
      <c r="I271" s="269"/>
      <c r="J271" s="39"/>
      <c r="K271" s="39"/>
      <c r="L271" s="39"/>
      <c r="M271" s="39"/>
      <c r="N271" s="39"/>
    </row>
    <row r="272" spans="1:14" s="47" customFormat="1" ht="15.75" customHeight="1" hidden="1">
      <c r="A272" s="266"/>
      <c r="B272" s="267"/>
      <c r="C272" s="211"/>
      <c r="D272" s="265"/>
      <c r="E272" s="265"/>
      <c r="F272" s="211"/>
      <c r="G272" s="268"/>
      <c r="H272" s="212"/>
      <c r="I272" s="269"/>
      <c r="J272" s="39"/>
      <c r="K272" s="39"/>
      <c r="L272" s="39"/>
      <c r="M272" s="39"/>
      <c r="N272" s="39"/>
    </row>
    <row r="273" spans="1:14" s="47" customFormat="1" ht="15.75" customHeight="1" hidden="1">
      <c r="A273" s="266"/>
      <c r="B273" s="267"/>
      <c r="C273" s="211"/>
      <c r="D273" s="265"/>
      <c r="E273" s="265"/>
      <c r="F273" s="211"/>
      <c r="G273" s="268"/>
      <c r="H273" s="212"/>
      <c r="I273" s="269"/>
      <c r="J273" s="39"/>
      <c r="K273" s="39"/>
      <c r="L273" s="39"/>
      <c r="M273" s="39"/>
      <c r="N273" s="39"/>
    </row>
    <row r="274" spans="1:26" s="115" customFormat="1" ht="25.5" thickBot="1" thickTop="1">
      <c r="A274" s="190"/>
      <c r="B274" s="191" t="s">
        <v>71</v>
      </c>
      <c r="C274" s="192">
        <f>SUM(C275:C300)</f>
        <v>213866.91999999998</v>
      </c>
      <c r="D274" s="193">
        <f>SUM(D275:D300)</f>
        <v>103197</v>
      </c>
      <c r="E274" s="194">
        <f>SUM(E275:E300)</f>
        <v>22515.510000000002</v>
      </c>
      <c r="F274" s="192">
        <f>SUM(F275:F300)</f>
        <v>294548.41000000003</v>
      </c>
      <c r="G274" s="195"/>
      <c r="H274" s="195"/>
      <c r="I274" s="196"/>
      <c r="J274" s="142"/>
      <c r="K274" s="123"/>
      <c r="L274" s="123"/>
      <c r="M274" s="123"/>
      <c r="N274" s="123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</row>
    <row r="275" spans="1:26" s="34" customFormat="1" ht="13.5" thickTop="1">
      <c r="A275" s="170" t="s">
        <v>697</v>
      </c>
      <c r="B275" s="305" t="s">
        <v>72</v>
      </c>
      <c r="C275" s="171">
        <v>5622.61</v>
      </c>
      <c r="D275" s="207"/>
      <c r="E275" s="172"/>
      <c r="F275" s="343">
        <v>5622.61</v>
      </c>
      <c r="G275" s="64"/>
      <c r="H275" s="64"/>
      <c r="I275" s="174"/>
      <c r="J275" s="39"/>
      <c r="K275" s="39"/>
      <c r="L275" s="39"/>
      <c r="M275" s="39"/>
      <c r="N275" s="39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s="4" customFormat="1" ht="12.75" customHeight="1">
      <c r="A276" s="102" t="s">
        <v>698</v>
      </c>
      <c r="B276" s="301" t="s">
        <v>72</v>
      </c>
      <c r="C276" s="73">
        <v>5622.61</v>
      </c>
      <c r="D276" s="208"/>
      <c r="E276" s="75"/>
      <c r="F276" s="342">
        <v>5622.61</v>
      </c>
      <c r="G276" s="52"/>
      <c r="H276" s="52"/>
      <c r="I276" s="91"/>
      <c r="J276" s="39"/>
      <c r="K276" s="39"/>
      <c r="L276" s="39"/>
      <c r="M276" s="39"/>
      <c r="N276" s="39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s="21" customFormat="1" ht="12.75">
      <c r="A277" s="102" t="s">
        <v>699</v>
      </c>
      <c r="B277" s="301" t="s">
        <v>72</v>
      </c>
      <c r="C277" s="73">
        <v>5622.63</v>
      </c>
      <c r="D277" s="208"/>
      <c r="E277" s="75"/>
      <c r="F277" s="342">
        <v>5622.63</v>
      </c>
      <c r="G277" s="52"/>
      <c r="H277" s="52"/>
      <c r="I277" s="91"/>
      <c r="J277" s="39"/>
      <c r="K277" s="39"/>
      <c r="L277" s="39"/>
      <c r="M277" s="39"/>
      <c r="N277" s="39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s="4" customFormat="1" ht="12.75">
      <c r="A278" s="102" t="s">
        <v>700</v>
      </c>
      <c r="B278" s="301" t="s">
        <v>73</v>
      </c>
      <c r="C278" s="73">
        <v>2049.6</v>
      </c>
      <c r="D278" s="208"/>
      <c r="E278" s="75"/>
      <c r="F278" s="342">
        <v>2049.6</v>
      </c>
      <c r="G278" s="52"/>
      <c r="H278" s="52"/>
      <c r="I278" s="91"/>
      <c r="J278" s="39"/>
      <c r="K278" s="39"/>
      <c r="L278" s="39"/>
      <c r="M278" s="39"/>
      <c r="N278" s="39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s="21" customFormat="1" ht="12.75">
      <c r="A279" s="102" t="s">
        <v>701</v>
      </c>
      <c r="B279" s="301" t="s">
        <v>73</v>
      </c>
      <c r="C279" s="73">
        <v>2074</v>
      </c>
      <c r="D279" s="208"/>
      <c r="E279" s="75"/>
      <c r="F279" s="342">
        <v>2074</v>
      </c>
      <c r="G279" s="52"/>
      <c r="H279" s="52"/>
      <c r="I279" s="91"/>
      <c r="J279" s="39"/>
      <c r="K279" s="39"/>
      <c r="L279" s="39"/>
      <c r="M279" s="39"/>
      <c r="N279" s="39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s="4" customFormat="1" ht="12.75">
      <c r="A280" s="102" t="s">
        <v>738</v>
      </c>
      <c r="B280" s="301" t="s">
        <v>74</v>
      </c>
      <c r="C280" s="73">
        <v>1012.6</v>
      </c>
      <c r="D280" s="208"/>
      <c r="E280" s="75"/>
      <c r="F280" s="342">
        <v>1012.6</v>
      </c>
      <c r="G280" s="52"/>
      <c r="H280" s="52"/>
      <c r="I280" s="91"/>
      <c r="J280" s="39"/>
      <c r="K280" s="39"/>
      <c r="L280" s="39"/>
      <c r="M280" s="39"/>
      <c r="N280" s="39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s="21" customFormat="1" ht="12.75">
      <c r="A281" s="102" t="s">
        <v>739</v>
      </c>
      <c r="B281" s="301" t="s">
        <v>75</v>
      </c>
      <c r="C281" s="73">
        <v>2232.6</v>
      </c>
      <c r="D281" s="208"/>
      <c r="E281" s="75"/>
      <c r="F281" s="342">
        <v>2232.6</v>
      </c>
      <c r="G281" s="52"/>
      <c r="H281" s="52"/>
      <c r="I281" s="91"/>
      <c r="J281" s="39"/>
      <c r="K281" s="39"/>
      <c r="L281" s="39"/>
      <c r="M281" s="39"/>
      <c r="N281" s="39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s="4" customFormat="1" ht="12.75">
      <c r="A282" s="102" t="s">
        <v>740</v>
      </c>
      <c r="B282" s="301" t="s">
        <v>76</v>
      </c>
      <c r="C282" s="73">
        <v>790</v>
      </c>
      <c r="D282" s="208"/>
      <c r="E282" s="75"/>
      <c r="F282" s="342">
        <v>790</v>
      </c>
      <c r="G282" s="52"/>
      <c r="H282" s="52"/>
      <c r="I282" s="91"/>
      <c r="J282" s="39"/>
      <c r="K282" s="39"/>
      <c r="L282" s="39"/>
      <c r="M282" s="39"/>
      <c r="N282" s="39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s="21" customFormat="1" ht="12.75">
      <c r="A283" s="102" t="s">
        <v>741</v>
      </c>
      <c r="B283" s="301" t="s">
        <v>77</v>
      </c>
      <c r="C283" s="73">
        <v>2104.5</v>
      </c>
      <c r="D283" s="208"/>
      <c r="E283" s="75"/>
      <c r="F283" s="342">
        <v>2104.5</v>
      </c>
      <c r="G283" s="52"/>
      <c r="H283" s="52"/>
      <c r="I283" s="91"/>
      <c r="J283" s="39"/>
      <c r="K283" s="39"/>
      <c r="L283" s="39"/>
      <c r="M283" s="39"/>
      <c r="N283" s="39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s="21" customFormat="1" ht="12" customHeight="1">
      <c r="A284" s="102" t="s">
        <v>742</v>
      </c>
      <c r="B284" s="301" t="s">
        <v>729</v>
      </c>
      <c r="C284" s="73"/>
      <c r="D284" s="311">
        <v>18942</v>
      </c>
      <c r="E284" s="75"/>
      <c r="F284" s="342">
        <f>C284+D284-E284</f>
        <v>18942</v>
      </c>
      <c r="G284" s="52"/>
      <c r="H284" s="52"/>
      <c r="I284" s="91"/>
      <c r="J284" s="39"/>
      <c r="K284" s="39"/>
      <c r="L284" s="39"/>
      <c r="M284" s="39"/>
      <c r="N284" s="39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s="21" customFormat="1" ht="12" customHeight="1">
      <c r="A285" s="102" t="s">
        <v>743</v>
      </c>
      <c r="B285" s="301" t="s">
        <v>730</v>
      </c>
      <c r="C285" s="73"/>
      <c r="D285" s="311">
        <v>27429</v>
      </c>
      <c r="E285" s="75"/>
      <c r="F285" s="342">
        <f>C285+D285-E285</f>
        <v>27429</v>
      </c>
      <c r="G285" s="52"/>
      <c r="H285" s="52"/>
      <c r="I285" s="91"/>
      <c r="J285" s="39"/>
      <c r="K285" s="39"/>
      <c r="L285" s="39"/>
      <c r="M285" s="39"/>
      <c r="N285" s="39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s="21" customFormat="1" ht="12" customHeight="1">
      <c r="A286" s="102" t="s">
        <v>744</v>
      </c>
      <c r="B286" s="301" t="s">
        <v>730</v>
      </c>
      <c r="C286" s="73"/>
      <c r="D286" s="311">
        <v>27429</v>
      </c>
      <c r="E286" s="75"/>
      <c r="F286" s="342">
        <f>C286+D286-E286</f>
        <v>27429</v>
      </c>
      <c r="G286" s="52"/>
      <c r="H286" s="52"/>
      <c r="I286" s="91"/>
      <c r="J286" s="39"/>
      <c r="K286" s="39"/>
      <c r="L286" s="39"/>
      <c r="M286" s="39"/>
      <c r="N286" s="39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s="4" customFormat="1" ht="33">
      <c r="A287" s="102" t="s">
        <v>745</v>
      </c>
      <c r="B287" s="300" t="s">
        <v>906</v>
      </c>
      <c r="C287" s="73">
        <v>10297.97</v>
      </c>
      <c r="D287" s="214"/>
      <c r="E287" s="117">
        <v>10297.97</v>
      </c>
      <c r="F287" s="669">
        <f>C287-E287</f>
        <v>0</v>
      </c>
      <c r="G287" s="52"/>
      <c r="H287" s="52"/>
      <c r="I287" s="91"/>
      <c r="J287" s="39"/>
      <c r="K287" s="39"/>
      <c r="L287" s="39"/>
      <c r="M287" s="39"/>
      <c r="N287" s="39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s="21" customFormat="1" ht="34.5" customHeight="1">
      <c r="A288" s="148" t="s">
        <v>746</v>
      </c>
      <c r="B288" s="302" t="s">
        <v>907</v>
      </c>
      <c r="C288" s="175">
        <v>10270</v>
      </c>
      <c r="D288" s="206"/>
      <c r="E288" s="176">
        <v>10270</v>
      </c>
      <c r="F288" s="668">
        <f>C288+D288-E288</f>
        <v>0</v>
      </c>
      <c r="G288" s="146"/>
      <c r="H288" s="146"/>
      <c r="I288" s="177"/>
      <c r="J288" s="39"/>
      <c r="K288" s="39"/>
      <c r="L288" s="39"/>
      <c r="M288" s="39"/>
      <c r="N288" s="39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s="21" customFormat="1" ht="21.75">
      <c r="A289" s="148" t="s">
        <v>747</v>
      </c>
      <c r="B289" s="302" t="s">
        <v>428</v>
      </c>
      <c r="C289" s="175">
        <v>7995</v>
      </c>
      <c r="D289" s="206"/>
      <c r="E289" s="176"/>
      <c r="F289" s="341">
        <v>7995</v>
      </c>
      <c r="G289" s="146"/>
      <c r="H289" s="146"/>
      <c r="I289" s="177"/>
      <c r="J289" s="39"/>
      <c r="K289" s="39"/>
      <c r="L289" s="39"/>
      <c r="M289" s="39"/>
      <c r="N289" s="39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s="21" customFormat="1" ht="21.75">
      <c r="A290" s="148" t="s">
        <v>748</v>
      </c>
      <c r="B290" s="302" t="s">
        <v>429</v>
      </c>
      <c r="C290" s="175">
        <v>9500</v>
      </c>
      <c r="D290" s="206"/>
      <c r="E290" s="176"/>
      <c r="F290" s="341">
        <v>9500</v>
      </c>
      <c r="G290" s="146"/>
      <c r="H290" s="146"/>
      <c r="I290" s="177"/>
      <c r="J290" s="39"/>
      <c r="K290" s="39"/>
      <c r="L290" s="39"/>
      <c r="M290" s="39"/>
      <c r="N290" s="39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s="21" customFormat="1" ht="21.75">
      <c r="A291" s="148" t="s">
        <v>749</v>
      </c>
      <c r="B291" s="302" t="s">
        <v>316</v>
      </c>
      <c r="C291" s="175">
        <v>51161.17</v>
      </c>
      <c r="D291" s="206"/>
      <c r="E291" s="176"/>
      <c r="F291" s="341">
        <f>SUM(C291+D291)</f>
        <v>51161.17</v>
      </c>
      <c r="G291" s="146"/>
      <c r="H291" s="146"/>
      <c r="I291" s="177"/>
      <c r="J291" s="39"/>
      <c r="K291" s="39"/>
      <c r="L291" s="39"/>
      <c r="M291" s="39"/>
      <c r="N291" s="39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s="21" customFormat="1" ht="21.75">
      <c r="A292" s="148" t="s">
        <v>750</v>
      </c>
      <c r="B292" s="302" t="s">
        <v>731</v>
      </c>
      <c r="C292" s="175">
        <v>3895.08</v>
      </c>
      <c r="D292" s="206"/>
      <c r="E292" s="341">
        <v>1947.54</v>
      </c>
      <c r="F292" s="341">
        <f>C292-E292</f>
        <v>1947.54</v>
      </c>
      <c r="G292" s="146"/>
      <c r="H292" s="146"/>
      <c r="I292" s="177"/>
      <c r="J292" s="39"/>
      <c r="K292" s="39"/>
      <c r="L292" s="39"/>
      <c r="M292" s="39"/>
      <c r="N292" s="39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s="21" customFormat="1" ht="12" customHeight="1">
      <c r="A293" s="102" t="s">
        <v>751</v>
      </c>
      <c r="B293" s="300" t="s">
        <v>367</v>
      </c>
      <c r="C293" s="310">
        <v>6822.06</v>
      </c>
      <c r="D293" s="311"/>
      <c r="E293" s="117"/>
      <c r="F293" s="342">
        <v>6822.06</v>
      </c>
      <c r="G293" s="52"/>
      <c r="H293" s="52"/>
      <c r="I293" s="91"/>
      <c r="J293" s="39"/>
      <c r="K293" s="39"/>
      <c r="L293" s="39"/>
      <c r="M293" s="39"/>
      <c r="N293" s="39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s="21" customFormat="1" ht="21.75">
      <c r="A294" s="274" t="s">
        <v>752</v>
      </c>
      <c r="B294" s="309" t="s">
        <v>306</v>
      </c>
      <c r="C294" s="275">
        <v>6000</v>
      </c>
      <c r="D294" s="264"/>
      <c r="E294" s="276"/>
      <c r="F294" s="344">
        <v>6000</v>
      </c>
      <c r="G294" s="212"/>
      <c r="H294" s="212"/>
      <c r="I294" s="213"/>
      <c r="J294" s="39"/>
      <c r="K294" s="39"/>
      <c r="L294" s="39"/>
      <c r="M294" s="39"/>
      <c r="N294" s="39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s="21" customFormat="1" ht="21.75">
      <c r="A295" s="197" t="s">
        <v>753</v>
      </c>
      <c r="B295" s="302" t="s">
        <v>483</v>
      </c>
      <c r="C295" s="210">
        <v>6664.99</v>
      </c>
      <c r="D295" s="178"/>
      <c r="E295" s="199"/>
      <c r="F295" s="341">
        <v>6664.99</v>
      </c>
      <c r="G295" s="146"/>
      <c r="H295" s="146"/>
      <c r="I295" s="177"/>
      <c r="J295" s="39"/>
      <c r="K295" s="39"/>
      <c r="L295" s="39"/>
      <c r="M295" s="39"/>
      <c r="N295" s="39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s="21" customFormat="1" ht="12.75">
      <c r="A296" s="101" t="s">
        <v>754</v>
      </c>
      <c r="B296" s="300" t="s">
        <v>469</v>
      </c>
      <c r="C296" s="283">
        <v>8425.5</v>
      </c>
      <c r="D296" s="283"/>
      <c r="E296" s="283"/>
      <c r="F296" s="345">
        <v>8425.5</v>
      </c>
      <c r="G296" s="146"/>
      <c r="H296" s="146"/>
      <c r="I296" s="177"/>
      <c r="J296" s="39"/>
      <c r="K296" s="39"/>
      <c r="L296" s="39"/>
      <c r="M296" s="39"/>
      <c r="N296" s="39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s="21" customFormat="1" ht="57" customHeight="1">
      <c r="A297" s="197" t="s">
        <v>755</v>
      </c>
      <c r="B297" s="302" t="s">
        <v>668</v>
      </c>
      <c r="C297" s="210">
        <v>22900</v>
      </c>
      <c r="D297" s="312"/>
      <c r="E297" s="199"/>
      <c r="F297" s="341">
        <v>22900</v>
      </c>
      <c r="G297" s="146"/>
      <c r="H297" s="146"/>
      <c r="I297" s="177"/>
      <c r="J297" s="39"/>
      <c r="K297" s="39"/>
      <c r="L297" s="39"/>
      <c r="M297" s="39"/>
      <c r="N297" s="39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s="21" customFormat="1" ht="18" customHeight="1">
      <c r="A298" s="197" t="s">
        <v>756</v>
      </c>
      <c r="B298" s="302" t="s">
        <v>732</v>
      </c>
      <c r="C298" s="210"/>
      <c r="D298" s="312">
        <v>29397</v>
      </c>
      <c r="E298" s="199"/>
      <c r="F298" s="341">
        <f>C298+D298-E298</f>
        <v>29397</v>
      </c>
      <c r="G298" s="146"/>
      <c r="H298" s="146"/>
      <c r="I298" s="177"/>
      <c r="J298" s="39"/>
      <c r="K298" s="39"/>
      <c r="L298" s="39"/>
      <c r="M298" s="39"/>
      <c r="N298" s="39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s="21" customFormat="1" ht="32.25" customHeight="1">
      <c r="A299" s="197" t="s">
        <v>757</v>
      </c>
      <c r="B299" s="302" t="s">
        <v>669</v>
      </c>
      <c r="C299" s="210">
        <v>21402</v>
      </c>
      <c r="D299" s="312"/>
      <c r="E299" s="199"/>
      <c r="F299" s="341">
        <v>21402</v>
      </c>
      <c r="G299" s="146"/>
      <c r="H299" s="146"/>
      <c r="I299" s="177"/>
      <c r="J299" s="39"/>
      <c r="K299" s="39"/>
      <c r="L299" s="39"/>
      <c r="M299" s="39"/>
      <c r="N299" s="39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s="21" customFormat="1" ht="33.75" customHeight="1" thickBot="1">
      <c r="A300" s="347" t="s">
        <v>758</v>
      </c>
      <c r="B300" s="348" t="s">
        <v>670</v>
      </c>
      <c r="C300" s="349">
        <v>21402</v>
      </c>
      <c r="D300" s="350"/>
      <c r="E300" s="349"/>
      <c r="F300" s="351">
        <v>21402</v>
      </c>
      <c r="G300" s="352"/>
      <c r="H300" s="352"/>
      <c r="I300" s="353"/>
      <c r="J300" s="39"/>
      <c r="K300" s="39"/>
      <c r="L300" s="39"/>
      <c r="M300" s="39"/>
      <c r="N300" s="39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s="674" customFormat="1" ht="33.75" customHeight="1" thickTop="1">
      <c r="A301" s="346"/>
      <c r="B301" s="670"/>
      <c r="C301" s="671"/>
      <c r="D301" s="672"/>
      <c r="E301" s="671"/>
      <c r="F301" s="673"/>
      <c r="G301" s="47"/>
      <c r="H301" s="47"/>
      <c r="I301" s="47"/>
      <c r="J301" s="39"/>
      <c r="K301" s="39"/>
      <c r="L301" s="39"/>
      <c r="M301" s="39"/>
      <c r="N301" s="39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>
      <c r="A302" s="690" t="s">
        <v>890</v>
      </c>
      <c r="B302" s="691"/>
      <c r="C302" s="691"/>
      <c r="D302" s="691"/>
      <c r="E302" s="691"/>
      <c r="F302" s="691"/>
      <c r="G302" s="691"/>
      <c r="H302" s="691"/>
      <c r="I302" s="691"/>
      <c r="M302" s="39"/>
      <c r="N302" s="39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>
      <c r="A303" s="692"/>
      <c r="B303" s="693"/>
      <c r="C303" s="693"/>
      <c r="D303" s="693"/>
      <c r="E303" s="693"/>
      <c r="F303" s="693"/>
      <c r="G303" s="693"/>
      <c r="H303" s="693"/>
      <c r="I303" s="693"/>
      <c r="M303" s="39"/>
      <c r="N303" s="39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33.75">
      <c r="A304" s="357" t="s">
        <v>1</v>
      </c>
      <c r="B304" s="358" t="s">
        <v>2</v>
      </c>
      <c r="C304" s="358" t="s">
        <v>654</v>
      </c>
      <c r="D304" s="358" t="s">
        <v>3</v>
      </c>
      <c r="E304" s="359" t="s">
        <v>4</v>
      </c>
      <c r="F304" s="358" t="s">
        <v>709</v>
      </c>
      <c r="G304" s="360" t="s">
        <v>5</v>
      </c>
      <c r="H304" s="360" t="s">
        <v>710</v>
      </c>
      <c r="I304" s="360" t="s">
        <v>711</v>
      </c>
      <c r="M304" s="39"/>
      <c r="N304" s="39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>
      <c r="A305" s="361" t="s">
        <v>6</v>
      </c>
      <c r="B305" s="362" t="s">
        <v>7</v>
      </c>
      <c r="C305" s="362" t="s">
        <v>8</v>
      </c>
      <c r="D305" s="362" t="s">
        <v>9</v>
      </c>
      <c r="E305" s="362" t="s">
        <v>10</v>
      </c>
      <c r="F305" s="362" t="s">
        <v>11</v>
      </c>
      <c r="G305" s="361" t="s">
        <v>12</v>
      </c>
      <c r="H305" s="361" t="s">
        <v>13</v>
      </c>
      <c r="I305" s="361" t="s">
        <v>14</v>
      </c>
      <c r="M305" s="39"/>
      <c r="N305" s="39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>
      <c r="A306" s="363"/>
      <c r="B306" s="364" t="s">
        <v>770</v>
      </c>
      <c r="C306" s="365">
        <f>SUM(C307:C307)</f>
        <v>0</v>
      </c>
      <c r="D306" s="365">
        <f>SUM(D307:D307)</f>
        <v>0</v>
      </c>
      <c r="E306" s="365">
        <f>SUM(E307:E307)</f>
        <v>0</v>
      </c>
      <c r="F306" s="365">
        <f>SUM(F307:F307)</f>
        <v>0</v>
      </c>
      <c r="G306" s="366"/>
      <c r="H306" s="367"/>
      <c r="I306" s="367"/>
      <c r="M306" s="39"/>
      <c r="N306" s="39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>
      <c r="A307" s="368"/>
      <c r="B307" s="368"/>
      <c r="C307" s="369">
        <v>0</v>
      </c>
      <c r="D307" s="370">
        <v>0</v>
      </c>
      <c r="E307" s="370">
        <v>0</v>
      </c>
      <c r="F307" s="369">
        <v>0</v>
      </c>
      <c r="G307" s="371"/>
      <c r="H307" s="371"/>
      <c r="I307" s="361"/>
      <c r="M307" s="39"/>
      <c r="N307" s="39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>
      <c r="A308" s="363"/>
      <c r="B308" s="364" t="s">
        <v>15</v>
      </c>
      <c r="C308" s="365">
        <f>SUM(C309:C309)</f>
        <v>7995883.24</v>
      </c>
      <c r="D308" s="365">
        <f>SUM(D309:D309)</f>
        <v>0</v>
      </c>
      <c r="E308" s="365">
        <f>SUM(E309:E309)</f>
        <v>0</v>
      </c>
      <c r="F308" s="365">
        <f>SUM(F309:F309)</f>
        <v>7995883.24</v>
      </c>
      <c r="G308" s="366"/>
      <c r="H308" s="367"/>
      <c r="I308" s="367"/>
      <c r="M308" s="39"/>
      <c r="N308" s="39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>
      <c r="A309" s="372" t="s">
        <v>6</v>
      </c>
      <c r="B309" s="373" t="s">
        <v>771</v>
      </c>
      <c r="C309" s="374">
        <v>7995883.24</v>
      </c>
      <c r="D309" s="374">
        <v>0</v>
      </c>
      <c r="E309" s="374">
        <v>0</v>
      </c>
      <c r="F309" s="374">
        <v>7995883.24</v>
      </c>
      <c r="G309" s="375"/>
      <c r="H309" s="376"/>
      <c r="I309" s="376"/>
      <c r="M309" s="39"/>
      <c r="N309" s="39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24">
      <c r="A310" s="377"/>
      <c r="B310" s="378" t="s">
        <v>57</v>
      </c>
      <c r="C310" s="365">
        <f>SUM(C311:C311)</f>
        <v>0</v>
      </c>
      <c r="D310" s="365">
        <f>SUM(D311:D311)</f>
        <v>0</v>
      </c>
      <c r="E310" s="365">
        <f>SUM(E311:E311)</f>
        <v>0</v>
      </c>
      <c r="F310" s="379">
        <f>SUM(F311:F311)</f>
        <v>0</v>
      </c>
      <c r="G310" s="366"/>
      <c r="H310" s="363"/>
      <c r="I310" s="363"/>
      <c r="M310" s="39"/>
      <c r="N310" s="39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>
      <c r="A311" s="380" t="s">
        <v>7</v>
      </c>
      <c r="B311" s="381"/>
      <c r="C311" s="382"/>
      <c r="D311" s="374"/>
      <c r="E311" s="374"/>
      <c r="F311" s="383"/>
      <c r="G311" s="384"/>
      <c r="H311" s="385"/>
      <c r="I311" s="385"/>
      <c r="M311" s="39"/>
      <c r="N311" s="39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24">
      <c r="A312" s="377"/>
      <c r="B312" s="378" t="s">
        <v>772</v>
      </c>
      <c r="C312" s="365">
        <f>SUM(C313:C313)</f>
        <v>0</v>
      </c>
      <c r="D312" s="365">
        <f>SUM(D313:D313)</f>
        <v>0</v>
      </c>
      <c r="E312" s="365">
        <f>SUM(E313:E313)</f>
        <v>0</v>
      </c>
      <c r="F312" s="379">
        <f>SUM(F313:F313)</f>
        <v>0</v>
      </c>
      <c r="G312" s="366"/>
      <c r="H312" s="363"/>
      <c r="I312" s="363"/>
      <c r="M312" s="39"/>
      <c r="N312" s="39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>
      <c r="A313" s="372" t="s">
        <v>8</v>
      </c>
      <c r="B313" s="231"/>
      <c r="C313" s="386">
        <v>0</v>
      </c>
      <c r="D313" s="374">
        <v>0</v>
      </c>
      <c r="E313" s="374">
        <v>0</v>
      </c>
      <c r="F313" s="386">
        <v>0</v>
      </c>
      <c r="G313" s="236"/>
      <c r="H313" s="57"/>
      <c r="I313" s="57"/>
      <c r="M313" s="39"/>
      <c r="N313" s="39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36">
      <c r="A314" s="387"/>
      <c r="B314" s="388" t="s">
        <v>67</v>
      </c>
      <c r="C314" s="389">
        <f>SUM(C315:C316)</f>
        <v>14923.61</v>
      </c>
      <c r="D314" s="389">
        <f>SUM(D315:D316)</f>
        <v>0</v>
      </c>
      <c r="E314" s="389">
        <f>SUM(E315:E316)</f>
        <v>0</v>
      </c>
      <c r="F314" s="389">
        <f>SUM(F315:F316)</f>
        <v>14923.61</v>
      </c>
      <c r="G314" s="390"/>
      <c r="H314" s="391"/>
      <c r="I314" s="391"/>
      <c r="M314" s="39"/>
      <c r="N314" s="39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>
      <c r="A315" s="375" t="s">
        <v>9</v>
      </c>
      <c r="B315" s="236" t="s">
        <v>773</v>
      </c>
      <c r="C315" s="392">
        <v>3660</v>
      </c>
      <c r="D315" s="392">
        <v>0</v>
      </c>
      <c r="E315" s="392">
        <v>0</v>
      </c>
      <c r="F315" s="392">
        <v>3660</v>
      </c>
      <c r="G315" s="393"/>
      <c r="H315" s="71"/>
      <c r="I315" s="71"/>
      <c r="M315" s="39"/>
      <c r="N315" s="39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>
      <c r="A316" s="375" t="s">
        <v>10</v>
      </c>
      <c r="B316" s="236" t="s">
        <v>774</v>
      </c>
      <c r="C316" s="392">
        <v>11263.61</v>
      </c>
      <c r="D316" s="392">
        <v>0</v>
      </c>
      <c r="E316" s="392">
        <v>0</v>
      </c>
      <c r="F316" s="392">
        <v>11263.61</v>
      </c>
      <c r="G316" s="393"/>
      <c r="H316" s="71"/>
      <c r="I316" s="71"/>
      <c r="M316" s="39"/>
      <c r="N316" s="39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24">
      <c r="A317" s="387"/>
      <c r="B317" s="394" t="s">
        <v>775</v>
      </c>
      <c r="C317" s="389">
        <f>SUM(C318:C323)</f>
        <v>79827.36000000002</v>
      </c>
      <c r="D317" s="389">
        <f>SUM(D318:D323)</f>
        <v>0</v>
      </c>
      <c r="E317" s="389">
        <f>SUM(E318:E323)</f>
        <v>0</v>
      </c>
      <c r="F317" s="389">
        <f>SUM(F318:F323)</f>
        <v>79827.36000000002</v>
      </c>
      <c r="G317" s="395"/>
      <c r="H317" s="395"/>
      <c r="I317" s="395"/>
      <c r="M317" s="39"/>
      <c r="N317" s="39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>
      <c r="A318" s="362" t="s">
        <v>11</v>
      </c>
      <c r="B318" s="396" t="s">
        <v>776</v>
      </c>
      <c r="C318" s="392">
        <v>23312.65</v>
      </c>
      <c r="D318" s="392">
        <v>0</v>
      </c>
      <c r="E318" s="392">
        <v>0</v>
      </c>
      <c r="F318" s="392">
        <v>23312.65</v>
      </c>
      <c r="G318" s="393"/>
      <c r="H318" s="52"/>
      <c r="I318" s="52"/>
      <c r="M318" s="39"/>
      <c r="N318" s="39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>
      <c r="A319" s="362" t="s">
        <v>12</v>
      </c>
      <c r="B319" s="396" t="s">
        <v>777</v>
      </c>
      <c r="C319" s="392">
        <v>7047.7</v>
      </c>
      <c r="D319" s="392">
        <v>0</v>
      </c>
      <c r="E319" s="392">
        <v>0</v>
      </c>
      <c r="F319" s="392">
        <v>7047.7</v>
      </c>
      <c r="G319" s="393"/>
      <c r="H319" s="52"/>
      <c r="I319" s="52"/>
      <c r="M319" s="39"/>
      <c r="N319" s="39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>
      <c r="A320" s="362" t="s">
        <v>13</v>
      </c>
      <c r="B320" s="236" t="s">
        <v>778</v>
      </c>
      <c r="C320" s="392">
        <v>11126</v>
      </c>
      <c r="D320" s="392">
        <v>0</v>
      </c>
      <c r="E320" s="392">
        <v>0</v>
      </c>
      <c r="F320" s="392">
        <v>11126</v>
      </c>
      <c r="G320" s="393"/>
      <c r="H320" s="52"/>
      <c r="I320" s="52"/>
      <c r="M320" s="39"/>
      <c r="N320" s="39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>
      <c r="A321" s="362" t="s">
        <v>14</v>
      </c>
      <c r="B321" s="393" t="s">
        <v>779</v>
      </c>
      <c r="C321" s="392">
        <v>7700</v>
      </c>
      <c r="D321" s="392">
        <v>0</v>
      </c>
      <c r="E321" s="392">
        <v>0</v>
      </c>
      <c r="F321" s="392">
        <v>7700</v>
      </c>
      <c r="G321" s="393"/>
      <c r="H321" s="52"/>
      <c r="I321" s="52"/>
      <c r="M321" s="39"/>
      <c r="N321" s="39"/>
      <c r="O321" s="47"/>
      <c r="P321" s="43"/>
      <c r="Q321" s="43"/>
      <c r="R321" s="43"/>
      <c r="S321" s="43"/>
      <c r="T321" s="43"/>
      <c r="U321" s="43"/>
      <c r="V321" s="43"/>
      <c r="W321" s="43"/>
      <c r="X321" s="47"/>
      <c r="Y321" s="47"/>
      <c r="Z321" s="47"/>
    </row>
    <row r="322" spans="1:26" ht="12.75">
      <c r="A322" s="362" t="s">
        <v>20</v>
      </c>
      <c r="B322" s="393" t="s">
        <v>780</v>
      </c>
      <c r="C322" s="392">
        <v>19769.04</v>
      </c>
      <c r="D322" s="392">
        <v>0</v>
      </c>
      <c r="E322" s="392">
        <v>0</v>
      </c>
      <c r="F322" s="392">
        <v>19769.04</v>
      </c>
      <c r="G322" s="393"/>
      <c r="H322" s="52"/>
      <c r="I322" s="52"/>
      <c r="M322" s="39"/>
      <c r="N322" s="39"/>
      <c r="O322" s="47"/>
      <c r="P322" s="43"/>
      <c r="Q322" s="43"/>
      <c r="R322" s="43"/>
      <c r="S322" s="43"/>
      <c r="T322" s="43"/>
      <c r="U322" s="43"/>
      <c r="V322" s="43"/>
      <c r="W322" s="43"/>
      <c r="X322" s="47"/>
      <c r="Y322" s="47"/>
      <c r="Z322" s="47"/>
    </row>
    <row r="323" spans="1:26" ht="12.75">
      <c r="A323" s="375" t="s">
        <v>23</v>
      </c>
      <c r="B323" s="393" t="s">
        <v>781</v>
      </c>
      <c r="C323" s="392">
        <v>10871.97</v>
      </c>
      <c r="D323" s="397">
        <v>0</v>
      </c>
      <c r="E323" s="392">
        <v>0</v>
      </c>
      <c r="F323" s="392">
        <v>10871.97</v>
      </c>
      <c r="G323" s="393"/>
      <c r="H323" s="393"/>
      <c r="I323" s="393"/>
      <c r="M323" s="39"/>
      <c r="N323" s="39"/>
      <c r="O323" s="47"/>
      <c r="P323" s="43"/>
      <c r="Q323" s="43"/>
      <c r="R323" s="43"/>
      <c r="S323" s="43"/>
      <c r="T323" s="43"/>
      <c r="U323" s="43"/>
      <c r="V323" s="43"/>
      <c r="W323" s="43"/>
      <c r="X323" s="47"/>
      <c r="Y323" s="47"/>
      <c r="Z323" s="47"/>
    </row>
    <row r="324" spans="1:26" ht="12.75">
      <c r="A324" s="398"/>
      <c r="B324" s="399" t="s">
        <v>69</v>
      </c>
      <c r="C324" s="400">
        <f>SUM(C325:C325)</f>
        <v>0</v>
      </c>
      <c r="D324" s="401">
        <f>SUM(D325:D325)</f>
        <v>0</v>
      </c>
      <c r="E324" s="402">
        <f>SUM(E325:E325)</f>
        <v>0</v>
      </c>
      <c r="F324" s="400">
        <f>SUM(F325:F325)</f>
        <v>0</v>
      </c>
      <c r="G324" s="403"/>
      <c r="H324" s="403"/>
      <c r="I324" s="403"/>
      <c r="M324" s="39"/>
      <c r="N324" s="39"/>
      <c r="O324" s="47"/>
      <c r="P324" s="43"/>
      <c r="Q324" s="43"/>
      <c r="R324" s="43"/>
      <c r="S324" s="43"/>
      <c r="T324" s="43"/>
      <c r="U324" s="43"/>
      <c r="V324" s="43"/>
      <c r="W324" s="43"/>
      <c r="X324" s="47"/>
      <c r="Y324" s="47"/>
      <c r="Z324" s="47"/>
    </row>
    <row r="325" spans="1:26" ht="12.75">
      <c r="A325" s="375" t="s">
        <v>22</v>
      </c>
      <c r="B325" s="404"/>
      <c r="C325" s="392">
        <v>0</v>
      </c>
      <c r="D325" s="397">
        <v>0</v>
      </c>
      <c r="E325" s="397">
        <v>0</v>
      </c>
      <c r="F325" s="392">
        <v>0</v>
      </c>
      <c r="G325" s="393"/>
      <c r="H325" s="393"/>
      <c r="I325" s="393"/>
      <c r="M325" s="39"/>
      <c r="N325" s="39"/>
      <c r="O325" s="47"/>
      <c r="P325" s="43"/>
      <c r="Q325" s="43"/>
      <c r="R325" s="43"/>
      <c r="S325" s="43"/>
      <c r="T325" s="43"/>
      <c r="U325" s="43"/>
      <c r="V325" s="43"/>
      <c r="W325" s="43"/>
      <c r="X325" s="47"/>
      <c r="Y325" s="47"/>
      <c r="Z325" s="47"/>
    </row>
    <row r="326" spans="1:26" ht="24">
      <c r="A326" s="405"/>
      <c r="B326" s="394" t="s">
        <v>71</v>
      </c>
      <c r="C326" s="389">
        <f>SUM(C327:C328)</f>
        <v>27417.43</v>
      </c>
      <c r="D326" s="406">
        <f>SUM(D327:D328)</f>
        <v>0</v>
      </c>
      <c r="E326" s="406">
        <f>SUM(E327:E328)</f>
        <v>0</v>
      </c>
      <c r="F326" s="389">
        <f>SUM(F327:F328)</f>
        <v>27417.43</v>
      </c>
      <c r="G326" s="407"/>
      <c r="H326" s="407"/>
      <c r="I326" s="407"/>
      <c r="M326" s="39"/>
      <c r="N326" s="39"/>
      <c r="O326" s="47"/>
      <c r="P326" s="43"/>
      <c r="Q326" s="43"/>
      <c r="R326" s="43"/>
      <c r="S326" s="43"/>
      <c r="T326" s="43"/>
      <c r="U326" s="43"/>
      <c r="V326" s="43"/>
      <c r="W326" s="43"/>
      <c r="X326" s="47"/>
      <c r="Y326" s="47"/>
      <c r="Z326" s="47"/>
    </row>
    <row r="327" spans="1:26" ht="12.75">
      <c r="A327" s="375" t="s">
        <v>17</v>
      </c>
      <c r="B327" s="393" t="s">
        <v>782</v>
      </c>
      <c r="C327" s="392">
        <v>15917.43</v>
      </c>
      <c r="D327" s="397">
        <v>0</v>
      </c>
      <c r="E327" s="397">
        <v>0</v>
      </c>
      <c r="F327" s="374">
        <v>15917.43</v>
      </c>
      <c r="G327" s="393"/>
      <c r="H327" s="393"/>
      <c r="I327" s="393"/>
      <c r="M327" s="39"/>
      <c r="N327" s="39"/>
      <c r="O327" s="47"/>
      <c r="P327" s="43"/>
      <c r="Q327" s="43"/>
      <c r="R327" s="43"/>
      <c r="S327" s="43"/>
      <c r="T327" s="43"/>
      <c r="U327" s="43"/>
      <c r="V327" s="43"/>
      <c r="W327" s="43"/>
      <c r="X327" s="47"/>
      <c r="Y327" s="47"/>
      <c r="Z327" s="47"/>
    </row>
    <row r="328" spans="1:26" ht="12.75">
      <c r="A328" s="362" t="s">
        <v>25</v>
      </c>
      <c r="B328" s="393" t="s">
        <v>783</v>
      </c>
      <c r="C328" s="392">
        <v>11500</v>
      </c>
      <c r="D328" s="392">
        <v>0</v>
      </c>
      <c r="E328" s="392">
        <v>0</v>
      </c>
      <c r="F328" s="374">
        <v>11500</v>
      </c>
      <c r="G328" s="317"/>
      <c r="H328" s="317"/>
      <c r="I328" s="317"/>
      <c r="M328" s="39"/>
      <c r="N328" s="39"/>
      <c r="O328" s="47"/>
      <c r="P328" s="43"/>
      <c r="Q328" s="43"/>
      <c r="R328" s="43"/>
      <c r="S328" s="43"/>
      <c r="T328" s="43"/>
      <c r="U328" s="43"/>
      <c r="V328" s="43"/>
      <c r="W328" s="43"/>
      <c r="X328" s="47"/>
      <c r="Y328" s="47"/>
      <c r="Z328" s="47"/>
    </row>
    <row r="329" spans="1:26" ht="12.75">
      <c r="A329" s="675"/>
      <c r="B329" s="135"/>
      <c r="C329" s="676"/>
      <c r="D329" s="676"/>
      <c r="E329" s="676"/>
      <c r="F329" s="677"/>
      <c r="G329" s="43"/>
      <c r="H329" s="43"/>
      <c r="I329" s="43"/>
      <c r="M329" s="39"/>
      <c r="N329" s="39"/>
      <c r="O329" s="47"/>
      <c r="P329" s="43"/>
      <c r="Q329" s="43"/>
      <c r="R329" s="43"/>
      <c r="S329" s="43"/>
      <c r="T329" s="43"/>
      <c r="U329" s="43"/>
      <c r="V329" s="43"/>
      <c r="W329" s="43"/>
      <c r="X329" s="47"/>
      <c r="Y329" s="47"/>
      <c r="Z329" s="47"/>
    </row>
    <row r="330" spans="13:26" ht="12.75">
      <c r="M330" s="39"/>
      <c r="N330" s="39"/>
      <c r="O330" s="47"/>
      <c r="P330" s="43"/>
      <c r="Q330" s="43"/>
      <c r="R330" s="43"/>
      <c r="S330" s="43"/>
      <c r="T330" s="43"/>
      <c r="U330" s="43"/>
      <c r="V330" s="43"/>
      <c r="W330" s="43"/>
      <c r="X330" s="47"/>
      <c r="Y330" s="47"/>
      <c r="Z330" s="47"/>
    </row>
    <row r="331" spans="1:26" ht="13.5" thickBot="1">
      <c r="A331" s="690" t="s">
        <v>891</v>
      </c>
      <c r="B331" s="689"/>
      <c r="C331" s="689"/>
      <c r="D331" s="689"/>
      <c r="E331" s="689"/>
      <c r="F331" s="689"/>
      <c r="G331" s="689"/>
      <c r="H331" s="689"/>
      <c r="I331" s="689"/>
      <c r="M331" s="39"/>
      <c r="N331" s="39"/>
      <c r="O331" s="47"/>
      <c r="P331" s="43"/>
      <c r="Q331" s="43"/>
      <c r="R331" s="43"/>
      <c r="S331" s="43"/>
      <c r="T331" s="43"/>
      <c r="U331" s="43"/>
      <c r="V331" s="43"/>
      <c r="W331" s="43"/>
      <c r="X331" s="47"/>
      <c r="Y331" s="47"/>
      <c r="Z331" s="47"/>
    </row>
    <row r="332" spans="1:26" ht="35.25" thickBot="1" thickTop="1">
      <c r="A332" s="118" t="s">
        <v>1</v>
      </c>
      <c r="B332" s="78" t="s">
        <v>2</v>
      </c>
      <c r="C332" s="78" t="s">
        <v>654</v>
      </c>
      <c r="D332" s="78" t="s">
        <v>3</v>
      </c>
      <c r="E332" s="79" t="s">
        <v>4</v>
      </c>
      <c r="F332" s="78" t="s">
        <v>709</v>
      </c>
      <c r="G332" s="78" t="s">
        <v>5</v>
      </c>
      <c r="H332" s="78" t="s">
        <v>710</v>
      </c>
      <c r="I332" s="77" t="s">
        <v>711</v>
      </c>
      <c r="M332" s="39"/>
      <c r="N332" s="39"/>
      <c r="O332" s="47"/>
      <c r="P332" s="43"/>
      <c r="Q332" s="43"/>
      <c r="R332" s="43"/>
      <c r="S332" s="43"/>
      <c r="T332" s="43"/>
      <c r="U332" s="43"/>
      <c r="V332" s="43"/>
      <c r="W332" s="43"/>
      <c r="X332" s="47"/>
      <c r="Y332" s="47"/>
      <c r="Z332" s="47"/>
    </row>
    <row r="333" spans="1:26" ht="14.25" thickBot="1" thickTop="1">
      <c r="A333" s="408" t="s">
        <v>6</v>
      </c>
      <c r="B333" s="409" t="s">
        <v>7</v>
      </c>
      <c r="C333" s="409" t="s">
        <v>8</v>
      </c>
      <c r="D333" s="409" t="s">
        <v>9</v>
      </c>
      <c r="E333" s="409" t="s">
        <v>10</v>
      </c>
      <c r="F333" s="409" t="s">
        <v>11</v>
      </c>
      <c r="G333" s="409" t="s">
        <v>12</v>
      </c>
      <c r="H333" s="409" t="s">
        <v>13</v>
      </c>
      <c r="I333" s="410" t="s">
        <v>14</v>
      </c>
      <c r="M333" s="39"/>
      <c r="N333" s="39"/>
      <c r="O333" s="47"/>
      <c r="P333" s="43"/>
      <c r="Q333" s="43"/>
      <c r="R333" s="43"/>
      <c r="S333" s="43"/>
      <c r="T333" s="43"/>
      <c r="U333" s="43"/>
      <c r="V333" s="43"/>
      <c r="W333" s="43"/>
      <c r="X333" s="47"/>
      <c r="Y333" s="47"/>
      <c r="Z333" s="47"/>
    </row>
    <row r="334" spans="1:26" ht="13.5" thickTop="1">
      <c r="A334" s="363"/>
      <c r="B334" s="364" t="s">
        <v>770</v>
      </c>
      <c r="C334" s="365">
        <f>SUM(C335:C335)</f>
        <v>0</v>
      </c>
      <c r="D334" s="365">
        <f>SUM(D335:D335)</f>
        <v>0</v>
      </c>
      <c r="E334" s="365">
        <f>SUM(E335:E335)</f>
        <v>0</v>
      </c>
      <c r="F334" s="365">
        <f>SUM(F335:F335)</f>
        <v>0</v>
      </c>
      <c r="G334" s="366"/>
      <c r="H334" s="367"/>
      <c r="I334" s="367"/>
      <c r="M334" s="39"/>
      <c r="N334" s="39"/>
      <c r="O334" s="47"/>
      <c r="P334" s="43"/>
      <c r="Q334" s="43"/>
      <c r="R334" s="43"/>
      <c r="S334" s="43"/>
      <c r="T334" s="43"/>
      <c r="U334" s="43"/>
      <c r="V334" s="43"/>
      <c r="W334" s="43"/>
      <c r="X334" s="47"/>
      <c r="Y334" s="47"/>
      <c r="Z334" s="47"/>
    </row>
    <row r="335" spans="1:26" ht="13.5" thickBot="1">
      <c r="A335" s="368"/>
      <c r="B335" s="368"/>
      <c r="C335" s="369">
        <v>0</v>
      </c>
      <c r="D335" s="370">
        <v>0</v>
      </c>
      <c r="E335" s="370">
        <v>0</v>
      </c>
      <c r="F335" s="369">
        <v>0</v>
      </c>
      <c r="G335" s="371"/>
      <c r="H335" s="371"/>
      <c r="I335" s="361"/>
      <c r="M335" s="39"/>
      <c r="N335" s="39"/>
      <c r="O335" s="47"/>
      <c r="P335" s="43"/>
      <c r="Q335" s="43"/>
      <c r="R335" s="43"/>
      <c r="S335" s="43"/>
      <c r="T335" s="43"/>
      <c r="U335" s="43"/>
      <c r="V335" s="43"/>
      <c r="W335" s="43"/>
      <c r="X335" s="47"/>
      <c r="Y335" s="47"/>
      <c r="Z335" s="47"/>
    </row>
    <row r="336" spans="1:26" ht="14.25" thickBot="1" thickTop="1">
      <c r="A336" s="179"/>
      <c r="B336" s="180" t="s">
        <v>15</v>
      </c>
      <c r="C336" s="411">
        <f>SUM(C337:C337)</f>
        <v>1138573.34</v>
      </c>
      <c r="D336" s="411">
        <f>SUM(D337:D337)</f>
        <v>0</v>
      </c>
      <c r="E336" s="411">
        <f>SUM(E337:E337)</f>
        <v>0</v>
      </c>
      <c r="F336" s="411">
        <f>SUM(F337:F337)</f>
        <v>1138573.34</v>
      </c>
      <c r="G336" s="412"/>
      <c r="H336" s="181"/>
      <c r="I336" s="184"/>
      <c r="M336" s="39"/>
      <c r="N336" s="39"/>
      <c r="O336" s="47"/>
      <c r="P336" s="43"/>
      <c r="Q336" s="43"/>
      <c r="R336" s="43"/>
      <c r="S336" s="43"/>
      <c r="T336" s="43"/>
      <c r="U336" s="43"/>
      <c r="V336" s="43"/>
      <c r="W336" s="43"/>
      <c r="X336" s="47"/>
      <c r="Y336" s="47"/>
      <c r="Z336" s="47"/>
    </row>
    <row r="337" spans="1:26" ht="14.25" thickBot="1" thickTop="1">
      <c r="A337" s="354" t="s">
        <v>6</v>
      </c>
      <c r="B337" s="413" t="s">
        <v>784</v>
      </c>
      <c r="C337" s="414">
        <v>1138573.34</v>
      </c>
      <c r="D337" s="414">
        <v>0</v>
      </c>
      <c r="E337" s="414">
        <v>0</v>
      </c>
      <c r="F337" s="414">
        <v>1138573.34</v>
      </c>
      <c r="G337" s="415"/>
      <c r="H337" s="155"/>
      <c r="I337" s="156"/>
      <c r="M337" s="39"/>
      <c r="N337" s="39"/>
      <c r="O337" s="47"/>
      <c r="P337" s="43"/>
      <c r="Q337" s="43"/>
      <c r="R337" s="43"/>
      <c r="S337" s="43"/>
      <c r="T337" s="43"/>
      <c r="U337" s="43"/>
      <c r="V337" s="43"/>
      <c r="W337" s="43"/>
      <c r="X337" s="47"/>
      <c r="Y337" s="47"/>
      <c r="Z337" s="47"/>
    </row>
    <row r="338" spans="1:26" ht="25.5" thickBot="1" thickTop="1">
      <c r="A338" s="314"/>
      <c r="B338" s="315" t="s">
        <v>57</v>
      </c>
      <c r="C338" s="411">
        <f>SUM(C339:C339)</f>
        <v>0</v>
      </c>
      <c r="D338" s="411">
        <f>SUM(D339:D339)</f>
        <v>0</v>
      </c>
      <c r="E338" s="411">
        <f>SUM(E339:E339)</f>
        <v>0</v>
      </c>
      <c r="F338" s="411">
        <f>SUM(F339:F339)</f>
        <v>0</v>
      </c>
      <c r="G338" s="416"/>
      <c r="H338" s="185"/>
      <c r="I338" s="185"/>
      <c r="M338" s="39"/>
      <c r="N338" s="39"/>
      <c r="O338" s="47"/>
      <c r="P338" s="43"/>
      <c r="Q338" s="43"/>
      <c r="R338" s="43"/>
      <c r="S338" s="43"/>
      <c r="T338" s="43"/>
      <c r="U338" s="43"/>
      <c r="V338" s="43"/>
      <c r="W338" s="43"/>
      <c r="X338" s="47"/>
      <c r="Y338" s="47"/>
      <c r="Z338" s="47"/>
    </row>
    <row r="339" spans="1:26" ht="14.25" thickBot="1" thickTop="1">
      <c r="A339" s="99" t="s">
        <v>7</v>
      </c>
      <c r="B339" s="417"/>
      <c r="C339" s="418">
        <v>0</v>
      </c>
      <c r="D339" s="419">
        <v>0</v>
      </c>
      <c r="E339" s="419">
        <v>0</v>
      </c>
      <c r="F339" s="418">
        <v>0</v>
      </c>
      <c r="G339" s="420"/>
      <c r="H339" s="68"/>
      <c r="I339" s="89"/>
      <c r="M339" s="39"/>
      <c r="N339" s="39"/>
      <c r="O339" s="47"/>
      <c r="P339" s="43"/>
      <c r="Q339" s="43"/>
      <c r="R339" s="43"/>
      <c r="S339" s="43"/>
      <c r="T339" s="43"/>
      <c r="U339" s="43"/>
      <c r="V339" s="43"/>
      <c r="W339" s="43"/>
      <c r="X339" s="47"/>
      <c r="Y339" s="47"/>
      <c r="Z339" s="47"/>
    </row>
    <row r="340" spans="1:26" ht="25.5" thickBot="1" thickTop="1">
      <c r="A340" s="421"/>
      <c r="B340" s="315" t="s">
        <v>772</v>
      </c>
      <c r="C340" s="411">
        <f>SUM(C341:C341)</f>
        <v>0</v>
      </c>
      <c r="D340" s="411">
        <f>SUM(D341:D341)</f>
        <v>0</v>
      </c>
      <c r="E340" s="411">
        <f>SUM(E341:E341)</f>
        <v>0</v>
      </c>
      <c r="F340" s="411">
        <f>SUM(F341:F341)</f>
        <v>0</v>
      </c>
      <c r="G340" s="416"/>
      <c r="H340" s="185"/>
      <c r="I340" s="185"/>
      <c r="M340" s="39"/>
      <c r="N340" s="39"/>
      <c r="O340" s="47"/>
      <c r="P340" s="43"/>
      <c r="Q340" s="43"/>
      <c r="R340" s="43"/>
      <c r="S340" s="43"/>
      <c r="T340" s="43"/>
      <c r="U340" s="43"/>
      <c r="V340" s="43"/>
      <c r="W340" s="43"/>
      <c r="X340" s="47"/>
      <c r="Y340" s="47"/>
      <c r="Z340" s="47"/>
    </row>
    <row r="341" spans="1:26" ht="14.25" thickBot="1" thickTop="1">
      <c r="A341" s="96" t="s">
        <v>8</v>
      </c>
      <c r="B341" s="231"/>
      <c r="C341" s="386">
        <v>0</v>
      </c>
      <c r="D341" s="414">
        <v>0</v>
      </c>
      <c r="E341" s="414">
        <v>0</v>
      </c>
      <c r="F341" s="386">
        <v>0</v>
      </c>
      <c r="G341" s="236"/>
      <c r="H341" s="57"/>
      <c r="I341" s="87"/>
      <c r="M341" s="39"/>
      <c r="N341" s="39"/>
      <c r="O341" s="47"/>
      <c r="P341" s="43"/>
      <c r="Q341" s="43"/>
      <c r="R341" s="43"/>
      <c r="S341" s="43"/>
      <c r="T341" s="43"/>
      <c r="U341" s="43"/>
      <c r="V341" s="43"/>
      <c r="W341" s="43"/>
      <c r="X341" s="47"/>
      <c r="Y341" s="47"/>
      <c r="Z341" s="47"/>
    </row>
    <row r="342" spans="1:26" ht="37.5" thickBot="1" thickTop="1">
      <c r="A342" s="187"/>
      <c r="B342" s="422" t="s">
        <v>67</v>
      </c>
      <c r="C342" s="423">
        <f>SUM(C343:C344)</f>
        <v>14923.61</v>
      </c>
      <c r="D342" s="423">
        <f>SUM(D343:D344)</f>
        <v>0</v>
      </c>
      <c r="E342" s="423">
        <f>SUM(E343:E344)</f>
        <v>3660</v>
      </c>
      <c r="F342" s="423">
        <f>SUM(F343:F344)</f>
        <v>11263.61</v>
      </c>
      <c r="G342" s="424"/>
      <c r="H342" s="425"/>
      <c r="I342" s="425"/>
      <c r="M342" s="39"/>
      <c r="N342" s="39"/>
      <c r="O342" s="47"/>
      <c r="P342" s="43"/>
      <c r="Q342" s="43"/>
      <c r="R342" s="43"/>
      <c r="S342" s="43"/>
      <c r="T342" s="43"/>
      <c r="U342" s="43"/>
      <c r="V342" s="43"/>
      <c r="W342" s="43"/>
      <c r="X342" s="47"/>
      <c r="Y342" s="47"/>
      <c r="Z342" s="47"/>
    </row>
    <row r="343" spans="1:26" ht="13.5" thickTop="1">
      <c r="A343" s="102" t="s">
        <v>9</v>
      </c>
      <c r="B343" s="426" t="s">
        <v>785</v>
      </c>
      <c r="C343" s="427">
        <v>3660</v>
      </c>
      <c r="D343" s="428">
        <v>0</v>
      </c>
      <c r="E343" s="428">
        <v>3660</v>
      </c>
      <c r="F343" s="427">
        <v>0</v>
      </c>
      <c r="G343" s="393"/>
      <c r="H343" s="71"/>
      <c r="I343" s="124"/>
      <c r="M343" s="39"/>
      <c r="N343" s="39"/>
      <c r="O343" s="47"/>
      <c r="P343" s="43"/>
      <c r="Q343" s="43"/>
      <c r="R343" s="43"/>
      <c r="S343" s="43"/>
      <c r="T343" s="43"/>
      <c r="U343" s="43"/>
      <c r="V343" s="43"/>
      <c r="W343" s="43"/>
      <c r="X343" s="47"/>
      <c r="Y343" s="47"/>
      <c r="Z343" s="47"/>
    </row>
    <row r="344" spans="1:26" ht="13.5" thickBot="1">
      <c r="A344" s="102" t="s">
        <v>10</v>
      </c>
      <c r="B344" s="426" t="s">
        <v>774</v>
      </c>
      <c r="C344" s="427">
        <v>11263.61</v>
      </c>
      <c r="D344" s="428">
        <v>0</v>
      </c>
      <c r="E344" s="428">
        <v>0</v>
      </c>
      <c r="F344" s="427">
        <v>11263.61</v>
      </c>
      <c r="G344" s="393"/>
      <c r="H344" s="71"/>
      <c r="I344" s="124"/>
      <c r="M344" s="39"/>
      <c r="N344" s="39"/>
      <c r="O344" s="47"/>
      <c r="P344" s="43"/>
      <c r="Q344" s="43"/>
      <c r="R344" s="43"/>
      <c r="S344" s="43"/>
      <c r="T344" s="43"/>
      <c r="U344" s="43"/>
      <c r="V344" s="43"/>
      <c r="W344" s="43"/>
      <c r="X344" s="47"/>
      <c r="Y344" s="47"/>
      <c r="Z344" s="47"/>
    </row>
    <row r="345" spans="1:26" ht="25.5" thickBot="1" thickTop="1">
      <c r="A345" s="429"/>
      <c r="B345" s="430" t="s">
        <v>775</v>
      </c>
      <c r="C345" s="423">
        <f>SUM(C346,C347,C348)</f>
        <v>43302.46</v>
      </c>
      <c r="D345" s="423">
        <f>SUM(D346,D347,D348)</f>
        <v>0</v>
      </c>
      <c r="E345" s="423">
        <f>SUM(E346,E347,E348)</f>
        <v>14102.96</v>
      </c>
      <c r="F345" s="423">
        <f>SUM(F346,F347,F348)</f>
        <v>29199.5</v>
      </c>
      <c r="G345" s="431"/>
      <c r="H345" s="431"/>
      <c r="I345" s="431"/>
      <c r="M345" s="39"/>
      <c r="N345" s="39"/>
      <c r="O345" s="47"/>
      <c r="P345" s="43"/>
      <c r="Q345" s="43"/>
      <c r="R345" s="43"/>
      <c r="S345" s="43"/>
      <c r="T345" s="43"/>
      <c r="U345" s="43"/>
      <c r="V345" s="43"/>
      <c r="W345" s="43"/>
      <c r="X345" s="47"/>
      <c r="Y345" s="47"/>
      <c r="Z345" s="47"/>
    </row>
    <row r="346" spans="1:26" ht="13.5" thickTop="1">
      <c r="A346" s="100" t="s">
        <v>11</v>
      </c>
      <c r="B346" s="432" t="s">
        <v>786</v>
      </c>
      <c r="C346" s="433">
        <v>14102.96</v>
      </c>
      <c r="D346" s="428">
        <v>0</v>
      </c>
      <c r="E346" s="428">
        <v>14102.96</v>
      </c>
      <c r="F346" s="433">
        <v>0</v>
      </c>
      <c r="G346" s="434"/>
      <c r="H346" s="64"/>
      <c r="I346" s="174"/>
      <c r="M346" s="39"/>
      <c r="N346" s="39"/>
      <c r="O346" s="47"/>
      <c r="P346" s="43"/>
      <c r="Q346" s="43"/>
      <c r="R346" s="43"/>
      <c r="S346" s="43"/>
      <c r="T346" s="43"/>
      <c r="U346" s="43"/>
      <c r="V346" s="43"/>
      <c r="W346" s="43"/>
      <c r="X346" s="47"/>
      <c r="Y346" s="47"/>
      <c r="Z346" s="47"/>
    </row>
    <row r="347" spans="1:26" ht="12.75">
      <c r="A347" s="100" t="s">
        <v>12</v>
      </c>
      <c r="B347" s="435" t="s">
        <v>777</v>
      </c>
      <c r="C347" s="433">
        <v>7200</v>
      </c>
      <c r="D347" s="428">
        <v>0</v>
      </c>
      <c r="E347" s="428">
        <v>0</v>
      </c>
      <c r="F347" s="433">
        <v>7200</v>
      </c>
      <c r="G347" s="434"/>
      <c r="H347" s="64"/>
      <c r="I347" s="174"/>
      <c r="M347" s="39"/>
      <c r="N347" s="39"/>
      <c r="O347" s="47"/>
      <c r="P347" s="43"/>
      <c r="Q347" s="43"/>
      <c r="R347" s="43"/>
      <c r="S347" s="43"/>
      <c r="T347" s="43"/>
      <c r="U347" s="43"/>
      <c r="V347" s="43"/>
      <c r="W347" s="43"/>
      <c r="X347" s="47"/>
      <c r="Y347" s="47"/>
      <c r="Z347" s="47"/>
    </row>
    <row r="348" spans="1:26" ht="13.5" thickBot="1">
      <c r="A348" s="270" t="s">
        <v>13</v>
      </c>
      <c r="B348" s="436" t="s">
        <v>787</v>
      </c>
      <c r="C348" s="437">
        <v>21999.5</v>
      </c>
      <c r="D348" s="438">
        <v>0</v>
      </c>
      <c r="E348" s="438">
        <v>0</v>
      </c>
      <c r="F348" s="437">
        <v>21999.5</v>
      </c>
      <c r="G348" s="439"/>
      <c r="H348" s="439"/>
      <c r="I348" s="440"/>
      <c r="M348" s="39"/>
      <c r="N348" s="39"/>
      <c r="O348" s="47"/>
      <c r="P348" s="43"/>
      <c r="Q348" s="43"/>
      <c r="R348" s="43"/>
      <c r="S348" s="43"/>
      <c r="T348" s="43"/>
      <c r="U348" s="43"/>
      <c r="V348" s="43"/>
      <c r="W348" s="43"/>
      <c r="X348" s="47"/>
      <c r="Y348" s="47"/>
      <c r="Z348" s="47"/>
    </row>
    <row r="349" spans="1:26" ht="14.25" thickBot="1" thickTop="1">
      <c r="A349" s="189"/>
      <c r="B349" s="186" t="s">
        <v>69</v>
      </c>
      <c r="C349" s="441">
        <f>SUM(C350:C350)</f>
        <v>0</v>
      </c>
      <c r="D349" s="423">
        <f>SUM(D350:D350)</f>
        <v>0</v>
      </c>
      <c r="E349" s="423">
        <f>SUM(E350:E350)</f>
        <v>0</v>
      </c>
      <c r="F349" s="441">
        <f>SUM(F350:F350)</f>
        <v>0</v>
      </c>
      <c r="G349" s="416"/>
      <c r="H349" s="416"/>
      <c r="I349" s="416"/>
      <c r="M349" s="39"/>
      <c r="N349" s="39"/>
      <c r="O349" s="47"/>
      <c r="P349" s="43"/>
      <c r="Q349" s="43"/>
      <c r="R349" s="43"/>
      <c r="S349" s="43"/>
      <c r="T349" s="43"/>
      <c r="U349" s="43"/>
      <c r="V349" s="43"/>
      <c r="W349" s="43"/>
      <c r="X349" s="47"/>
      <c r="Y349" s="47"/>
      <c r="Z349" s="47"/>
    </row>
    <row r="350" spans="1:26" ht="14.25" thickBot="1" thickTop="1">
      <c r="A350" s="277" t="s">
        <v>14</v>
      </c>
      <c r="B350" s="442"/>
      <c r="C350" s="443">
        <v>0</v>
      </c>
      <c r="D350" s="443">
        <v>0</v>
      </c>
      <c r="E350" s="443">
        <v>0</v>
      </c>
      <c r="F350" s="444">
        <v>0</v>
      </c>
      <c r="G350" s="445"/>
      <c r="H350" s="446"/>
      <c r="I350" s="447"/>
      <c r="M350" s="39"/>
      <c r="N350" s="39"/>
      <c r="O350" s="47"/>
      <c r="P350" s="43"/>
      <c r="Q350" s="43"/>
      <c r="R350" s="43"/>
      <c r="S350" s="43"/>
      <c r="T350" s="43"/>
      <c r="U350" s="43"/>
      <c r="V350" s="43"/>
      <c r="W350" s="43"/>
      <c r="X350" s="47"/>
      <c r="Y350" s="47"/>
      <c r="Z350" s="47"/>
    </row>
    <row r="351" spans="1:26" ht="25.5" thickBot="1" thickTop="1">
      <c r="A351" s="190"/>
      <c r="B351" s="191" t="s">
        <v>71</v>
      </c>
      <c r="C351" s="448">
        <f>SUM(C352:C352)</f>
        <v>0</v>
      </c>
      <c r="D351" s="449">
        <f>SUM(D352:D352)</f>
        <v>0</v>
      </c>
      <c r="E351" s="450">
        <f>SUM(E352:E352)</f>
        <v>0</v>
      </c>
      <c r="F351" s="448">
        <f>SUM(F352:F352)</f>
        <v>0</v>
      </c>
      <c r="G351" s="451"/>
      <c r="H351" s="451"/>
      <c r="I351" s="452"/>
      <c r="M351" s="39"/>
      <c r="N351" s="39"/>
      <c r="O351" s="47"/>
      <c r="P351" s="43"/>
      <c r="Q351" s="43"/>
      <c r="R351" s="43"/>
      <c r="S351" s="43"/>
      <c r="T351" s="43"/>
      <c r="U351" s="43"/>
      <c r="V351" s="43"/>
      <c r="W351" s="43"/>
      <c r="X351" s="47"/>
      <c r="Y351" s="47"/>
      <c r="Z351" s="47"/>
    </row>
    <row r="352" spans="13:26" ht="13.5" thickTop="1">
      <c r="M352" s="39"/>
      <c r="N352" s="39"/>
      <c r="O352" s="47"/>
      <c r="P352" s="43"/>
      <c r="Q352" s="43"/>
      <c r="R352" s="43"/>
      <c r="S352" s="43"/>
      <c r="T352" s="43"/>
      <c r="U352" s="43"/>
      <c r="V352" s="43"/>
      <c r="W352" s="43"/>
      <c r="X352" s="47"/>
      <c r="Y352" s="47"/>
      <c r="Z352" s="47"/>
    </row>
    <row r="353" spans="1:26" ht="13.5" thickBot="1">
      <c r="A353" s="688" t="s">
        <v>892</v>
      </c>
      <c r="B353" s="689"/>
      <c r="C353" s="689"/>
      <c r="D353" s="689"/>
      <c r="E353" s="689"/>
      <c r="F353" s="689"/>
      <c r="G353" s="689"/>
      <c r="H353" s="689"/>
      <c r="I353" s="689"/>
      <c r="M353" s="39"/>
      <c r="N353" s="39"/>
      <c r="O353" s="47"/>
      <c r="P353" s="43"/>
      <c r="Q353" s="43"/>
      <c r="R353" s="43"/>
      <c r="S353" s="43"/>
      <c r="T353" s="43"/>
      <c r="U353" s="43"/>
      <c r="V353" s="43"/>
      <c r="W353" s="43"/>
      <c r="X353" s="47"/>
      <c r="Y353" s="47"/>
      <c r="Z353" s="47"/>
    </row>
    <row r="354" spans="1:26" ht="35.25" thickBot="1" thickTop="1">
      <c r="A354" s="118" t="s">
        <v>1</v>
      </c>
      <c r="B354" s="78" t="s">
        <v>2</v>
      </c>
      <c r="C354" s="78" t="s">
        <v>654</v>
      </c>
      <c r="D354" s="78" t="s">
        <v>3</v>
      </c>
      <c r="E354" s="79" t="s">
        <v>4</v>
      </c>
      <c r="F354" s="78" t="s">
        <v>709</v>
      </c>
      <c r="G354" s="78" t="s">
        <v>5</v>
      </c>
      <c r="H354" s="78" t="s">
        <v>710</v>
      </c>
      <c r="I354" s="77" t="s">
        <v>711</v>
      </c>
      <c r="M354" s="39"/>
      <c r="N354" s="39"/>
      <c r="O354" s="47"/>
      <c r="P354" s="43"/>
      <c r="Q354" s="43"/>
      <c r="R354" s="43"/>
      <c r="S354" s="43"/>
      <c r="T354" s="43"/>
      <c r="U354" s="43"/>
      <c r="V354" s="43"/>
      <c r="W354" s="43"/>
      <c r="X354" s="47"/>
      <c r="Y354" s="47"/>
      <c r="Z354" s="47"/>
    </row>
    <row r="355" spans="1:26" ht="14.25" thickBot="1" thickTop="1">
      <c r="A355" s="408" t="s">
        <v>6</v>
      </c>
      <c r="B355" s="409" t="s">
        <v>7</v>
      </c>
      <c r="C355" s="409" t="s">
        <v>8</v>
      </c>
      <c r="D355" s="409" t="s">
        <v>9</v>
      </c>
      <c r="E355" s="409" t="s">
        <v>10</v>
      </c>
      <c r="F355" s="409" t="s">
        <v>11</v>
      </c>
      <c r="G355" s="409" t="s">
        <v>12</v>
      </c>
      <c r="H355" s="409" t="s">
        <v>13</v>
      </c>
      <c r="I355" s="410" t="s">
        <v>14</v>
      </c>
      <c r="M355" s="39"/>
      <c r="N355" s="39"/>
      <c r="O355" s="47"/>
      <c r="P355" s="43"/>
      <c r="Q355" s="43"/>
      <c r="R355" s="43"/>
      <c r="S355" s="43"/>
      <c r="T355" s="43"/>
      <c r="U355" s="43"/>
      <c r="V355" s="43"/>
      <c r="W355" s="43"/>
      <c r="X355" s="47"/>
      <c r="Y355" s="47"/>
      <c r="Z355" s="47"/>
    </row>
    <row r="356" spans="1:26" ht="13.5" thickTop="1">
      <c r="A356" s="363"/>
      <c r="B356" s="364" t="s">
        <v>770</v>
      </c>
      <c r="C356" s="365">
        <f>SUM(C357:C357)</f>
        <v>4300</v>
      </c>
      <c r="D356" s="365">
        <f>SUM(D357:D357)</f>
        <v>0</v>
      </c>
      <c r="E356" s="365">
        <f>SUM(E357:E357)</f>
        <v>0</v>
      </c>
      <c r="F356" s="365">
        <f>SUM(F357:F357)</f>
        <v>4300</v>
      </c>
      <c r="G356" s="366"/>
      <c r="H356" s="367"/>
      <c r="I356" s="367"/>
      <c r="M356" s="39"/>
      <c r="N356" s="39"/>
      <c r="O356" s="47"/>
      <c r="P356" s="43"/>
      <c r="Q356" s="43"/>
      <c r="R356" s="43"/>
      <c r="S356" s="43"/>
      <c r="T356" s="43"/>
      <c r="U356" s="43"/>
      <c r="V356" s="43"/>
      <c r="W356" s="43"/>
      <c r="X356" s="47"/>
      <c r="Y356" s="47"/>
      <c r="Z356" s="47"/>
    </row>
    <row r="357" spans="1:26" ht="13.5" thickBot="1">
      <c r="A357" s="368"/>
      <c r="B357" s="368" t="s">
        <v>788</v>
      </c>
      <c r="C357" s="369">
        <v>4300</v>
      </c>
      <c r="D357" s="370">
        <v>0</v>
      </c>
      <c r="E357" s="370">
        <v>0</v>
      </c>
      <c r="F357" s="369">
        <v>4300</v>
      </c>
      <c r="G357" s="371"/>
      <c r="H357" s="371"/>
      <c r="I357" s="361"/>
      <c r="M357" s="39"/>
      <c r="N357" s="39"/>
      <c r="O357" s="47"/>
      <c r="P357" s="43"/>
      <c r="Q357" s="43"/>
      <c r="R357" s="43"/>
      <c r="S357" s="43"/>
      <c r="T357" s="43"/>
      <c r="U357" s="43"/>
      <c r="V357" s="43"/>
      <c r="W357" s="43"/>
      <c r="X357" s="47"/>
      <c r="Y357" s="47"/>
      <c r="Z357" s="47"/>
    </row>
    <row r="358" spans="1:26" ht="14.25" thickBot="1" thickTop="1">
      <c r="A358" s="453"/>
      <c r="B358" s="364" t="s">
        <v>15</v>
      </c>
      <c r="C358" s="454">
        <f>SUM(C359:C360)</f>
        <v>6470173.4399999995</v>
      </c>
      <c r="D358" s="454">
        <f>SUM(D359:D360)</f>
        <v>0</v>
      </c>
      <c r="E358" s="454">
        <f>SUM(E359:E360)</f>
        <v>0</v>
      </c>
      <c r="F358" s="454">
        <f>SUM(F359:F360)</f>
        <v>6470173.4399999995</v>
      </c>
      <c r="G358" s="416"/>
      <c r="H358" s="181"/>
      <c r="I358" s="184"/>
      <c r="M358" s="39"/>
      <c r="N358" s="39"/>
      <c r="O358" s="47"/>
      <c r="P358" s="43"/>
      <c r="Q358" s="43"/>
      <c r="R358" s="43"/>
      <c r="S358" s="43"/>
      <c r="T358" s="43"/>
      <c r="U358" s="43"/>
      <c r="V358" s="43"/>
      <c r="W358" s="43"/>
      <c r="X358" s="47"/>
      <c r="Y358" s="47"/>
      <c r="Z358" s="47"/>
    </row>
    <row r="359" spans="1:26" ht="13.5" thickTop="1">
      <c r="A359" s="455" t="s">
        <v>6</v>
      </c>
      <c r="B359" s="373" t="s">
        <v>789</v>
      </c>
      <c r="C359" s="238">
        <v>986541.93</v>
      </c>
      <c r="D359" s="238">
        <v>0</v>
      </c>
      <c r="E359" s="238">
        <v>0</v>
      </c>
      <c r="F359" s="238">
        <v>986541.93</v>
      </c>
      <c r="G359" s="375"/>
      <c r="H359" s="376"/>
      <c r="I359" s="376"/>
      <c r="M359" s="39"/>
      <c r="N359" s="39"/>
      <c r="O359" s="47"/>
      <c r="P359" s="43"/>
      <c r="Q359" s="43"/>
      <c r="R359" s="43"/>
      <c r="S359" s="43"/>
      <c r="T359" s="43"/>
      <c r="U359" s="43"/>
      <c r="V359" s="43"/>
      <c r="W359" s="43"/>
      <c r="X359" s="47"/>
      <c r="Y359" s="47"/>
      <c r="Z359" s="47"/>
    </row>
    <row r="360" spans="1:26" ht="13.5" thickBot="1">
      <c r="A360" s="456" t="s">
        <v>7</v>
      </c>
      <c r="B360" s="373" t="s">
        <v>789</v>
      </c>
      <c r="C360" s="457">
        <v>5483631.51</v>
      </c>
      <c r="D360" s="238">
        <v>0</v>
      </c>
      <c r="E360" s="238">
        <v>0</v>
      </c>
      <c r="F360" s="457">
        <v>5483631.51</v>
      </c>
      <c r="G360" s="375"/>
      <c r="H360" s="376"/>
      <c r="I360" s="376"/>
      <c r="M360" s="39"/>
      <c r="N360" s="39"/>
      <c r="O360" s="47"/>
      <c r="P360" s="43"/>
      <c r="Q360" s="43"/>
      <c r="R360" s="43"/>
      <c r="S360" s="43"/>
      <c r="T360" s="43"/>
      <c r="U360" s="43"/>
      <c r="V360" s="43"/>
      <c r="W360" s="43"/>
      <c r="X360" s="47"/>
      <c r="Y360" s="47"/>
      <c r="Z360" s="47"/>
    </row>
    <row r="361" spans="1:26" ht="25.5" thickBot="1" thickTop="1">
      <c r="A361" s="314"/>
      <c r="B361" s="458" t="s">
        <v>57</v>
      </c>
      <c r="C361" s="459">
        <f>SUM(C362:C365)</f>
        <v>1481868.19</v>
      </c>
      <c r="D361" s="459">
        <f>SUM(D362:D365)</f>
        <v>0</v>
      </c>
      <c r="E361" s="459">
        <f>SUM(E362:E365)</f>
        <v>0</v>
      </c>
      <c r="F361" s="459">
        <f>SUM(F362:F365)</f>
        <v>1481868.19</v>
      </c>
      <c r="G361" s="460"/>
      <c r="H361" s="461"/>
      <c r="I361" s="461"/>
      <c r="M361" s="39"/>
      <c r="N361" s="39"/>
      <c r="O361" s="47"/>
      <c r="P361" s="43"/>
      <c r="Q361" s="43"/>
      <c r="R361" s="43"/>
      <c r="S361" s="43"/>
      <c r="T361" s="43"/>
      <c r="U361" s="43"/>
      <c r="V361" s="43"/>
      <c r="W361" s="43"/>
      <c r="X361" s="47"/>
      <c r="Y361" s="47"/>
      <c r="Z361" s="47"/>
    </row>
    <row r="362" spans="1:26" ht="13.5" thickTop="1">
      <c r="A362" s="99" t="s">
        <v>8</v>
      </c>
      <c r="B362" s="462" t="s">
        <v>790</v>
      </c>
      <c r="C362" s="463">
        <v>75668.29</v>
      </c>
      <c r="D362" s="419">
        <v>0</v>
      </c>
      <c r="E362" s="419">
        <v>0</v>
      </c>
      <c r="F362" s="463">
        <v>75668.29</v>
      </c>
      <c r="G362" s="420"/>
      <c r="H362" s="68"/>
      <c r="I362" s="89"/>
      <c r="M362" s="39"/>
      <c r="N362" s="39"/>
      <c r="O362" s="47"/>
      <c r="P362" s="43"/>
      <c r="Q362" s="43"/>
      <c r="R362" s="43"/>
      <c r="S362" s="43"/>
      <c r="T362" s="43"/>
      <c r="U362" s="43"/>
      <c r="V362" s="43"/>
      <c r="W362" s="43"/>
      <c r="X362" s="47"/>
      <c r="Y362" s="47"/>
      <c r="Z362" s="47"/>
    </row>
    <row r="363" spans="1:26" ht="12.75">
      <c r="A363" s="96" t="s">
        <v>9</v>
      </c>
      <c r="B363" s="464" t="s">
        <v>791</v>
      </c>
      <c r="C363" s="465">
        <v>521903.92</v>
      </c>
      <c r="D363" s="374">
        <v>0</v>
      </c>
      <c r="E363" s="374">
        <v>0</v>
      </c>
      <c r="F363" s="465">
        <v>521903.92</v>
      </c>
      <c r="G363" s="236"/>
      <c r="H363" s="57"/>
      <c r="I363" s="87"/>
      <c r="M363" s="39"/>
      <c r="N363" s="39"/>
      <c r="O363" s="47"/>
      <c r="P363" s="43"/>
      <c r="Q363" s="43"/>
      <c r="R363" s="43"/>
      <c r="S363" s="43"/>
      <c r="T363" s="43"/>
      <c r="U363" s="43"/>
      <c r="V363" s="43"/>
      <c r="W363" s="43"/>
      <c r="X363" s="47"/>
      <c r="Y363" s="47"/>
      <c r="Z363" s="47"/>
    </row>
    <row r="364" spans="1:26" ht="12.75">
      <c r="A364" s="96" t="s">
        <v>10</v>
      </c>
      <c r="B364" s="464" t="s">
        <v>792</v>
      </c>
      <c r="C364" s="465">
        <v>210569.96</v>
      </c>
      <c r="D364" s="374">
        <v>0</v>
      </c>
      <c r="E364" s="374">
        <v>0</v>
      </c>
      <c r="F364" s="465">
        <v>210569.96</v>
      </c>
      <c r="G364" s="236"/>
      <c r="H364" s="57"/>
      <c r="I364" s="87"/>
      <c r="M364" s="39"/>
      <c r="N364" s="39"/>
      <c r="O364" s="47"/>
      <c r="P364" s="43"/>
      <c r="Q364" s="43"/>
      <c r="R364" s="43"/>
      <c r="S364" s="43"/>
      <c r="T364" s="43"/>
      <c r="U364" s="43"/>
      <c r="V364" s="43"/>
      <c r="W364" s="43"/>
      <c r="X364" s="47"/>
      <c r="Y364" s="47"/>
      <c r="Z364" s="47"/>
    </row>
    <row r="365" spans="1:26" ht="13.5" thickBot="1">
      <c r="A365" s="96" t="s">
        <v>11</v>
      </c>
      <c r="B365" s="464" t="s">
        <v>792</v>
      </c>
      <c r="C365" s="465">
        <v>673726.02</v>
      </c>
      <c r="D365" s="374">
        <v>0</v>
      </c>
      <c r="E365" s="374">
        <v>0</v>
      </c>
      <c r="F365" s="465">
        <v>673726.02</v>
      </c>
      <c r="G365" s="236"/>
      <c r="H365" s="57"/>
      <c r="I365" s="87"/>
      <c r="M365" s="39"/>
      <c r="N365" s="39"/>
      <c r="O365" s="47"/>
      <c r="P365" s="43"/>
      <c r="Q365" s="43"/>
      <c r="R365" s="43"/>
      <c r="S365" s="43"/>
      <c r="T365" s="43"/>
      <c r="U365" s="43"/>
      <c r="V365" s="43"/>
      <c r="W365" s="43"/>
      <c r="X365" s="47"/>
      <c r="Y365" s="47"/>
      <c r="Z365" s="47"/>
    </row>
    <row r="366" spans="1:26" ht="25.5" thickBot="1" thickTop="1">
      <c r="A366" s="421"/>
      <c r="B366" s="315" t="s">
        <v>772</v>
      </c>
      <c r="C366" s="411">
        <f>SUM(C367:C367)</f>
        <v>143043.81</v>
      </c>
      <c r="D366" s="411">
        <f>SUM(D367:D367)</f>
        <v>0</v>
      </c>
      <c r="E366" s="411">
        <f>SUM(E367:E367)</f>
        <v>0</v>
      </c>
      <c r="F366" s="411">
        <f>SUM(F367:F367)</f>
        <v>143043.81</v>
      </c>
      <c r="G366" s="416"/>
      <c r="H366" s="185"/>
      <c r="I366" s="185"/>
      <c r="M366" s="39"/>
      <c r="N366" s="39"/>
      <c r="O366" s="47"/>
      <c r="P366" s="43"/>
      <c r="Q366" s="43"/>
      <c r="R366" s="43"/>
      <c r="S366" s="43"/>
      <c r="T366" s="43"/>
      <c r="U366" s="43"/>
      <c r="V366" s="43"/>
      <c r="W366" s="43"/>
      <c r="X366" s="47"/>
      <c r="Y366" s="47"/>
      <c r="Z366" s="47"/>
    </row>
    <row r="367" spans="1:26" ht="14.25" thickBot="1" thickTop="1">
      <c r="A367" s="96" t="s">
        <v>12</v>
      </c>
      <c r="B367" s="231" t="s">
        <v>793</v>
      </c>
      <c r="C367" s="465">
        <v>143043.81</v>
      </c>
      <c r="D367" s="414">
        <v>0</v>
      </c>
      <c r="E367" s="414">
        <v>0</v>
      </c>
      <c r="F367" s="465">
        <v>143043.81</v>
      </c>
      <c r="G367" s="236"/>
      <c r="H367" s="57"/>
      <c r="I367" s="87"/>
      <c r="M367" s="39"/>
      <c r="N367" s="39"/>
      <c r="O367" s="47"/>
      <c r="P367" s="43"/>
      <c r="Q367" s="43"/>
      <c r="R367" s="43"/>
      <c r="S367" s="43"/>
      <c r="T367" s="43"/>
      <c r="U367" s="43"/>
      <c r="V367" s="43"/>
      <c r="W367" s="43"/>
      <c r="X367" s="47"/>
      <c r="Y367" s="47"/>
      <c r="Z367" s="47"/>
    </row>
    <row r="368" spans="1:26" ht="37.5" thickBot="1" thickTop="1">
      <c r="A368" s="187"/>
      <c r="B368" s="422" t="s">
        <v>67</v>
      </c>
      <c r="C368" s="423">
        <f>SUM(C369:C371)</f>
        <v>90732.90000000001</v>
      </c>
      <c r="D368" s="423">
        <f>SUM(D369:D371)</f>
        <v>0</v>
      </c>
      <c r="E368" s="423">
        <f>SUM(E369:E371)</f>
        <v>0</v>
      </c>
      <c r="F368" s="423">
        <f>SUM(F369:F371)</f>
        <v>90732.90000000001</v>
      </c>
      <c r="G368" s="424"/>
      <c r="H368" s="425"/>
      <c r="I368" s="425"/>
      <c r="M368" s="39"/>
      <c r="N368" s="39"/>
      <c r="O368" s="47"/>
      <c r="P368" s="43"/>
      <c r="Q368" s="43"/>
      <c r="R368" s="43"/>
      <c r="S368" s="43"/>
      <c r="T368" s="43"/>
      <c r="U368" s="43"/>
      <c r="V368" s="43"/>
      <c r="W368" s="43"/>
      <c r="X368" s="47"/>
      <c r="Y368" s="47"/>
      <c r="Z368" s="47"/>
    </row>
    <row r="369" spans="1:26" ht="13.5" thickTop="1">
      <c r="A369" s="102" t="s">
        <v>13</v>
      </c>
      <c r="B369" s="426" t="s">
        <v>794</v>
      </c>
      <c r="C369" s="427">
        <v>2807.88</v>
      </c>
      <c r="D369" s="428">
        <v>0</v>
      </c>
      <c r="E369" s="428">
        <v>0</v>
      </c>
      <c r="F369" s="427">
        <v>2807.88</v>
      </c>
      <c r="G369" s="393"/>
      <c r="H369" s="71"/>
      <c r="I369" s="124"/>
      <c r="M369" s="39"/>
      <c r="N369" s="39"/>
      <c r="O369" s="47"/>
      <c r="P369" s="43"/>
      <c r="Q369" s="43"/>
      <c r="R369" s="43"/>
      <c r="S369" s="43"/>
      <c r="T369" s="43"/>
      <c r="U369" s="43"/>
      <c r="V369" s="43"/>
      <c r="W369" s="43"/>
      <c r="X369" s="47"/>
      <c r="Y369" s="47"/>
      <c r="Z369" s="47"/>
    </row>
    <row r="370" spans="1:26" ht="12.75">
      <c r="A370" s="102" t="s">
        <v>14</v>
      </c>
      <c r="B370" s="426" t="s">
        <v>795</v>
      </c>
      <c r="C370" s="427">
        <v>84035.02</v>
      </c>
      <c r="D370" s="428">
        <v>0</v>
      </c>
      <c r="E370" s="428">
        <v>0</v>
      </c>
      <c r="F370" s="427">
        <v>84035.02</v>
      </c>
      <c r="G370" s="393"/>
      <c r="H370" s="71"/>
      <c r="I370" s="124"/>
      <c r="M370" s="39"/>
      <c r="N370" s="39"/>
      <c r="O370" s="47"/>
      <c r="P370" s="43"/>
      <c r="Q370" s="43"/>
      <c r="R370" s="43"/>
      <c r="S370" s="43"/>
      <c r="T370" s="43"/>
      <c r="U370" s="43"/>
      <c r="V370" s="43"/>
      <c r="W370" s="43"/>
      <c r="X370" s="47"/>
      <c r="Y370" s="47"/>
      <c r="Z370" s="47"/>
    </row>
    <row r="371" spans="1:26" ht="13.5" thickBot="1">
      <c r="A371" s="102" t="s">
        <v>20</v>
      </c>
      <c r="B371" s="426" t="s">
        <v>796</v>
      </c>
      <c r="C371" s="427">
        <v>3890</v>
      </c>
      <c r="D371" s="428">
        <v>0</v>
      </c>
      <c r="E371" s="428">
        <v>0</v>
      </c>
      <c r="F371" s="427">
        <v>3890</v>
      </c>
      <c r="G371" s="393"/>
      <c r="H371" s="71"/>
      <c r="I371" s="124"/>
      <c r="M371" s="39"/>
      <c r="N371" s="39"/>
      <c r="O371" s="47"/>
      <c r="P371" s="43"/>
      <c r="Q371" s="43"/>
      <c r="R371" s="43"/>
      <c r="S371" s="43"/>
      <c r="T371" s="43"/>
      <c r="U371" s="43"/>
      <c r="V371" s="43"/>
      <c r="W371" s="43"/>
      <c r="X371" s="47"/>
      <c r="Y371" s="47"/>
      <c r="Z371" s="47"/>
    </row>
    <row r="372" spans="1:26" ht="25.5" thickBot="1" thickTop="1">
      <c r="A372" s="429"/>
      <c r="B372" s="430" t="s">
        <v>775</v>
      </c>
      <c r="C372" s="423">
        <f>SUM(C373)</f>
        <v>18702</v>
      </c>
      <c r="D372" s="423">
        <f>SUM(D373)</f>
        <v>0</v>
      </c>
      <c r="E372" s="423">
        <f>SUM(E373)</f>
        <v>0</v>
      </c>
      <c r="F372" s="423">
        <f>SUM(F373)</f>
        <v>18702</v>
      </c>
      <c r="G372" s="431"/>
      <c r="H372" s="431"/>
      <c r="I372" s="431"/>
      <c r="M372" s="39"/>
      <c r="N372" s="39"/>
      <c r="O372" s="47"/>
      <c r="P372" s="43"/>
      <c r="Q372" s="43"/>
      <c r="R372" s="43"/>
      <c r="S372" s="43"/>
      <c r="T372" s="43"/>
      <c r="U372" s="43"/>
      <c r="V372" s="43"/>
      <c r="W372" s="43"/>
      <c r="X372" s="47"/>
      <c r="Y372" s="47"/>
      <c r="Z372" s="47"/>
    </row>
    <row r="373" spans="1:26" ht="14.25" thickBot="1" thickTop="1">
      <c r="A373" s="100" t="s">
        <v>23</v>
      </c>
      <c r="B373" s="466" t="s">
        <v>797</v>
      </c>
      <c r="C373" s="433">
        <v>18702</v>
      </c>
      <c r="D373" s="428">
        <v>0</v>
      </c>
      <c r="E373" s="428">
        <v>0</v>
      </c>
      <c r="F373" s="433">
        <v>18702</v>
      </c>
      <c r="G373" s="434"/>
      <c r="H373" s="64"/>
      <c r="I373" s="174"/>
      <c r="M373" s="39"/>
      <c r="N373" s="39"/>
      <c r="O373" s="47"/>
      <c r="P373" s="43"/>
      <c r="Q373" s="43"/>
      <c r="R373" s="43"/>
      <c r="S373" s="43"/>
      <c r="T373" s="43"/>
      <c r="U373" s="43"/>
      <c r="V373" s="43"/>
      <c r="W373" s="43"/>
      <c r="X373" s="47"/>
      <c r="Y373" s="47"/>
      <c r="Z373" s="47"/>
    </row>
    <row r="374" spans="1:26" ht="14.25" thickBot="1" thickTop="1">
      <c r="A374" s="189"/>
      <c r="B374" s="186" t="s">
        <v>69</v>
      </c>
      <c r="C374" s="441">
        <f>SUM(C375:C375)</f>
        <v>0</v>
      </c>
      <c r="D374" s="423">
        <f>SUM(D375:D375)</f>
        <v>0</v>
      </c>
      <c r="E374" s="423">
        <f>SUM(E375:E375)</f>
        <v>0</v>
      </c>
      <c r="F374" s="441">
        <f>SUM(F375:F375)</f>
        <v>0</v>
      </c>
      <c r="G374" s="416"/>
      <c r="H374" s="416"/>
      <c r="I374" s="416"/>
      <c r="M374" s="39"/>
      <c r="N374" s="39"/>
      <c r="O374" s="47"/>
      <c r="P374" s="43"/>
      <c r="Q374" s="43"/>
      <c r="R374" s="43"/>
      <c r="S374" s="43"/>
      <c r="T374" s="43"/>
      <c r="U374" s="43"/>
      <c r="V374" s="43"/>
      <c r="W374" s="43"/>
      <c r="X374" s="47"/>
      <c r="Y374" s="47"/>
      <c r="Z374" s="47"/>
    </row>
    <row r="375" spans="1:26" ht="14.25" thickBot="1" thickTop="1">
      <c r="A375" s="277" t="s">
        <v>22</v>
      </c>
      <c r="B375" s="442"/>
      <c r="C375" s="467"/>
      <c r="D375" s="468"/>
      <c r="E375" s="468"/>
      <c r="F375" s="467"/>
      <c r="G375" s="445"/>
      <c r="H375" s="446"/>
      <c r="I375" s="447"/>
      <c r="M375" s="39"/>
      <c r="N375" s="39"/>
      <c r="O375" s="47"/>
      <c r="P375" s="43"/>
      <c r="Q375" s="43"/>
      <c r="R375" s="43"/>
      <c r="S375" s="43"/>
      <c r="T375" s="43"/>
      <c r="U375" s="43"/>
      <c r="V375" s="43"/>
      <c r="W375" s="43"/>
      <c r="X375" s="47"/>
      <c r="Y375" s="47"/>
      <c r="Z375" s="47"/>
    </row>
    <row r="376" spans="1:26" ht="25.5" thickBot="1" thickTop="1">
      <c r="A376" s="190"/>
      <c r="B376" s="191" t="s">
        <v>71</v>
      </c>
      <c r="C376" s="448">
        <f>SUM(C377:C377)</f>
        <v>13923.89</v>
      </c>
      <c r="D376" s="449">
        <f>SUM(D377:D377)</f>
        <v>0</v>
      </c>
      <c r="E376" s="450">
        <f>SUM(E377:E377)</f>
        <v>0</v>
      </c>
      <c r="F376" s="448">
        <f>SUM(F377:F377)</f>
        <v>13923.89</v>
      </c>
      <c r="G376" s="451"/>
      <c r="H376" s="451"/>
      <c r="I376" s="452"/>
      <c r="M376" s="39"/>
      <c r="N376" s="39"/>
      <c r="O376" s="47"/>
      <c r="P376" s="43"/>
      <c r="Q376" s="43"/>
      <c r="R376" s="43"/>
      <c r="S376" s="43"/>
      <c r="T376" s="43"/>
      <c r="U376" s="43"/>
      <c r="V376" s="43"/>
      <c r="W376" s="43"/>
      <c r="X376" s="47"/>
      <c r="Y376" s="47"/>
      <c r="Z376" s="47"/>
    </row>
    <row r="377" spans="1:26" ht="13.5" thickTop="1">
      <c r="A377" s="469" t="s">
        <v>17</v>
      </c>
      <c r="B377" s="470" t="s">
        <v>798</v>
      </c>
      <c r="C377" s="443">
        <v>13923.89</v>
      </c>
      <c r="D377" s="443">
        <v>0</v>
      </c>
      <c r="E377" s="443">
        <v>0</v>
      </c>
      <c r="F377" s="443">
        <v>13923.89</v>
      </c>
      <c r="G377" s="470"/>
      <c r="H377" s="470"/>
      <c r="I377" s="471"/>
      <c r="M377" s="39"/>
      <c r="N377" s="39"/>
      <c r="O377" s="47"/>
      <c r="P377" s="43"/>
      <c r="Q377" s="43"/>
      <c r="R377" s="43"/>
      <c r="S377" s="43"/>
      <c r="T377" s="43"/>
      <c r="U377" s="43"/>
      <c r="V377" s="43"/>
      <c r="W377" s="43"/>
      <c r="X377" s="47"/>
      <c r="Y377" s="47"/>
      <c r="Z377" s="47"/>
    </row>
    <row r="378" spans="13:26" ht="12.75">
      <c r="M378" s="39"/>
      <c r="N378" s="39"/>
      <c r="O378" s="47"/>
      <c r="P378" s="43"/>
      <c r="Q378" s="43"/>
      <c r="R378" s="43"/>
      <c r="S378" s="43"/>
      <c r="T378" s="43"/>
      <c r="U378" s="43"/>
      <c r="V378" s="43"/>
      <c r="W378" s="43"/>
      <c r="X378" s="47"/>
      <c r="Y378" s="47"/>
      <c r="Z378" s="47"/>
    </row>
    <row r="379" spans="1:26" ht="13.5" thickBot="1">
      <c r="A379" s="688" t="s">
        <v>893</v>
      </c>
      <c r="B379" s="689"/>
      <c r="C379" s="689"/>
      <c r="D379" s="689"/>
      <c r="E379" s="689"/>
      <c r="F379" s="689"/>
      <c r="G379" s="689"/>
      <c r="H379" s="689"/>
      <c r="I379" s="689"/>
      <c r="M379" s="39"/>
      <c r="N379" s="39"/>
      <c r="O379" s="47"/>
      <c r="P379" s="43"/>
      <c r="Q379" s="43"/>
      <c r="R379" s="43"/>
      <c r="S379" s="43"/>
      <c r="T379" s="43"/>
      <c r="U379" s="43"/>
      <c r="V379" s="43"/>
      <c r="W379" s="43"/>
      <c r="X379" s="47"/>
      <c r="Y379" s="47"/>
      <c r="Z379" s="47"/>
    </row>
    <row r="380" spans="1:26" ht="35.25" thickBot="1" thickTop="1">
      <c r="A380" s="118" t="s">
        <v>1</v>
      </c>
      <c r="B380" s="78" t="s">
        <v>2</v>
      </c>
      <c r="C380" s="78" t="s">
        <v>654</v>
      </c>
      <c r="D380" s="78" t="s">
        <v>3</v>
      </c>
      <c r="E380" s="79" t="s">
        <v>4</v>
      </c>
      <c r="F380" s="78" t="s">
        <v>709</v>
      </c>
      <c r="G380" s="78" t="s">
        <v>5</v>
      </c>
      <c r="H380" s="78" t="s">
        <v>710</v>
      </c>
      <c r="I380" s="77" t="s">
        <v>711</v>
      </c>
      <c r="M380" s="39"/>
      <c r="N380" s="39"/>
      <c r="O380" s="47"/>
      <c r="P380" s="43"/>
      <c r="Q380" s="43"/>
      <c r="R380" s="43"/>
      <c r="S380" s="43"/>
      <c r="T380" s="43"/>
      <c r="U380" s="43"/>
      <c r="V380" s="43"/>
      <c r="W380" s="43"/>
      <c r="X380" s="47"/>
      <c r="Y380" s="47"/>
      <c r="Z380" s="47"/>
    </row>
    <row r="381" spans="1:26" ht="13.5" thickTop="1">
      <c r="A381" s="472" t="s">
        <v>6</v>
      </c>
      <c r="B381" s="409" t="s">
        <v>7</v>
      </c>
      <c r="C381" s="409" t="s">
        <v>8</v>
      </c>
      <c r="D381" s="409" t="s">
        <v>9</v>
      </c>
      <c r="E381" s="409" t="s">
        <v>10</v>
      </c>
      <c r="F381" s="409" t="s">
        <v>11</v>
      </c>
      <c r="G381" s="409" t="s">
        <v>12</v>
      </c>
      <c r="H381" s="409" t="s">
        <v>13</v>
      </c>
      <c r="I381" s="410" t="s">
        <v>14</v>
      </c>
      <c r="M381" s="39"/>
      <c r="N381" s="39"/>
      <c r="O381" s="47"/>
      <c r="P381" s="43"/>
      <c r="Q381" s="43"/>
      <c r="R381" s="43"/>
      <c r="S381" s="43"/>
      <c r="T381" s="43"/>
      <c r="U381" s="43"/>
      <c r="V381" s="43"/>
      <c r="W381" s="43"/>
      <c r="X381" s="47"/>
      <c r="Y381" s="47"/>
      <c r="Z381" s="47"/>
    </row>
    <row r="382" spans="1:26" ht="12.75">
      <c r="A382" s="363"/>
      <c r="B382" s="364" t="s">
        <v>770</v>
      </c>
      <c r="C382" s="365">
        <f>SUM(C383:C383)</f>
        <v>0</v>
      </c>
      <c r="D382" s="365">
        <f>SUM(D383:D383)</f>
        <v>0</v>
      </c>
      <c r="E382" s="365">
        <f>SUM(E383:E383)</f>
        <v>0</v>
      </c>
      <c r="F382" s="365">
        <f>SUM(F383:F383)</f>
        <v>0</v>
      </c>
      <c r="G382" s="366"/>
      <c r="H382" s="367"/>
      <c r="I382" s="367"/>
      <c r="M382" s="39"/>
      <c r="N382" s="39"/>
      <c r="O382" s="47"/>
      <c r="P382" s="43"/>
      <c r="Q382" s="43"/>
      <c r="R382" s="43"/>
      <c r="S382" s="43"/>
      <c r="T382" s="43"/>
      <c r="U382" s="43"/>
      <c r="V382" s="43"/>
      <c r="W382" s="43"/>
      <c r="X382" s="47"/>
      <c r="Y382" s="47"/>
      <c r="Z382" s="47"/>
    </row>
    <row r="383" spans="1:26" ht="12.75">
      <c r="A383" s="368"/>
      <c r="B383" s="368"/>
      <c r="C383" s="369">
        <v>0</v>
      </c>
      <c r="D383" s="370">
        <v>0</v>
      </c>
      <c r="E383" s="370">
        <v>0</v>
      </c>
      <c r="F383" s="369">
        <v>0</v>
      </c>
      <c r="G383" s="371"/>
      <c r="H383" s="371"/>
      <c r="I383" s="361"/>
      <c r="M383" s="39"/>
      <c r="N383" s="39"/>
      <c r="O383" s="47"/>
      <c r="P383" s="43"/>
      <c r="Q383" s="43"/>
      <c r="R383" s="43"/>
      <c r="S383" s="43"/>
      <c r="T383" s="43"/>
      <c r="U383" s="43"/>
      <c r="V383" s="43"/>
      <c r="W383" s="43"/>
      <c r="X383" s="47"/>
      <c r="Y383" s="47"/>
      <c r="Z383" s="47"/>
    </row>
    <row r="384" spans="1:26" ht="13.5" thickBot="1">
      <c r="A384" s="473"/>
      <c r="B384" s="474" t="s">
        <v>15</v>
      </c>
      <c r="C384" s="459">
        <f>SUM(C385:C385)</f>
        <v>3245624.38</v>
      </c>
      <c r="D384" s="459">
        <f>SUM(D385:D385)</f>
        <v>0</v>
      </c>
      <c r="E384" s="459">
        <f>SUM(E385:E385)</f>
        <v>0</v>
      </c>
      <c r="F384" s="459">
        <f>SUM(F385:F385)</f>
        <v>3245624.38</v>
      </c>
      <c r="G384" s="475"/>
      <c r="H384" s="476"/>
      <c r="I384" s="321"/>
      <c r="M384" s="39"/>
      <c r="N384" s="39"/>
      <c r="O384" s="47"/>
      <c r="P384" s="43"/>
      <c r="Q384" s="43"/>
      <c r="R384" s="43"/>
      <c r="S384" s="43"/>
      <c r="T384" s="43"/>
      <c r="U384" s="43"/>
      <c r="V384" s="43"/>
      <c r="W384" s="43"/>
      <c r="X384" s="47"/>
      <c r="Y384" s="47"/>
      <c r="Z384" s="47"/>
    </row>
    <row r="385" spans="1:26" ht="14.25" thickBot="1" thickTop="1">
      <c r="A385" s="354" t="s">
        <v>6</v>
      </c>
      <c r="B385" s="413" t="s">
        <v>784</v>
      </c>
      <c r="C385" s="414">
        <v>3245624.38</v>
      </c>
      <c r="D385" s="414">
        <v>0</v>
      </c>
      <c r="E385" s="414">
        <v>0</v>
      </c>
      <c r="F385" s="414">
        <v>3245624.38</v>
      </c>
      <c r="G385" s="415"/>
      <c r="H385" s="155"/>
      <c r="I385" s="156"/>
      <c r="M385" s="39"/>
      <c r="N385" s="39"/>
      <c r="O385" s="47"/>
      <c r="P385" s="43"/>
      <c r="Q385" s="43"/>
      <c r="R385" s="43"/>
      <c r="S385" s="43"/>
      <c r="T385" s="43"/>
      <c r="U385" s="43"/>
      <c r="V385" s="43"/>
      <c r="W385" s="43"/>
      <c r="X385" s="47"/>
      <c r="Y385" s="47"/>
      <c r="Z385" s="47"/>
    </row>
    <row r="386" spans="1:26" ht="27" thickBot="1" thickTop="1">
      <c r="A386" s="314"/>
      <c r="B386" s="477" t="s">
        <v>57</v>
      </c>
      <c r="C386" s="411">
        <f>SUM(C387:C392)</f>
        <v>594786.26</v>
      </c>
      <c r="D386" s="411">
        <f>SUM(D387:D392)</f>
        <v>0</v>
      </c>
      <c r="E386" s="411">
        <f>SUM(E387:E392)</f>
        <v>0</v>
      </c>
      <c r="F386" s="411">
        <f>SUM(F387:F392)</f>
        <v>594786.26</v>
      </c>
      <c r="G386" s="416"/>
      <c r="H386" s="185"/>
      <c r="I386" s="185"/>
      <c r="M386" s="39"/>
      <c r="N386" s="39"/>
      <c r="O386" s="47"/>
      <c r="P386" s="43"/>
      <c r="Q386" s="43"/>
      <c r="R386" s="43"/>
      <c r="S386" s="43"/>
      <c r="T386" s="43"/>
      <c r="U386" s="43"/>
      <c r="V386" s="43"/>
      <c r="W386" s="43"/>
      <c r="X386" s="47"/>
      <c r="Y386" s="47"/>
      <c r="Z386" s="47"/>
    </row>
    <row r="387" spans="1:26" ht="13.5" thickTop="1">
      <c r="A387" s="99" t="s">
        <v>7</v>
      </c>
      <c r="B387" s="417" t="s">
        <v>799</v>
      </c>
      <c r="C387" s="418">
        <v>24514.92</v>
      </c>
      <c r="D387" s="419">
        <v>0</v>
      </c>
      <c r="E387" s="419">
        <v>0</v>
      </c>
      <c r="F387" s="418">
        <v>24514.92</v>
      </c>
      <c r="G387" s="420"/>
      <c r="H387" s="68"/>
      <c r="I387" s="89"/>
      <c r="M387" s="39"/>
      <c r="N387" s="39"/>
      <c r="O387" s="47"/>
      <c r="P387" s="43"/>
      <c r="Q387" s="43"/>
      <c r="R387" s="43"/>
      <c r="S387" s="43"/>
      <c r="T387" s="43"/>
      <c r="U387" s="43"/>
      <c r="V387" s="43"/>
      <c r="W387" s="43"/>
      <c r="X387" s="47"/>
      <c r="Y387" s="47"/>
      <c r="Z387" s="47"/>
    </row>
    <row r="388" spans="1:26" ht="12.75">
      <c r="A388" s="96" t="s">
        <v>8</v>
      </c>
      <c r="B388" s="231" t="s">
        <v>800</v>
      </c>
      <c r="C388" s="478">
        <v>19500</v>
      </c>
      <c r="D388" s="374">
        <v>0</v>
      </c>
      <c r="E388" s="374">
        <v>0</v>
      </c>
      <c r="F388" s="479">
        <v>19500</v>
      </c>
      <c r="G388" s="236"/>
      <c r="H388" s="57"/>
      <c r="I388" s="87"/>
      <c r="M388" s="39"/>
      <c r="N388" s="39"/>
      <c r="O388" s="47"/>
      <c r="P388" s="43"/>
      <c r="Q388" s="43"/>
      <c r="R388" s="43"/>
      <c r="S388" s="43"/>
      <c r="T388" s="43"/>
      <c r="U388" s="43"/>
      <c r="V388" s="43"/>
      <c r="W388" s="43"/>
      <c r="X388" s="47"/>
      <c r="Y388" s="47"/>
      <c r="Z388" s="47"/>
    </row>
    <row r="389" spans="1:26" ht="12.75">
      <c r="A389" s="96" t="s">
        <v>9</v>
      </c>
      <c r="B389" s="231" t="s">
        <v>790</v>
      </c>
      <c r="C389" s="478">
        <v>14723.53</v>
      </c>
      <c r="D389" s="374">
        <v>0</v>
      </c>
      <c r="E389" s="374">
        <v>0</v>
      </c>
      <c r="F389" s="479">
        <v>14723.53</v>
      </c>
      <c r="G389" s="236"/>
      <c r="H389" s="57"/>
      <c r="I389" s="87"/>
      <c r="O389" s="43"/>
      <c r="P389" s="43"/>
      <c r="Q389" s="43"/>
      <c r="R389" s="43"/>
      <c r="S389" s="43"/>
      <c r="T389" s="43"/>
      <c r="U389" s="43"/>
      <c r="V389" s="43"/>
      <c r="W389" s="43"/>
      <c r="X389" s="47"/>
      <c r="Y389" s="47"/>
      <c r="Z389" s="47"/>
    </row>
    <row r="390" spans="1:26" ht="12.75">
      <c r="A390" s="96" t="s">
        <v>10</v>
      </c>
      <c r="B390" s="231" t="s">
        <v>801</v>
      </c>
      <c r="C390" s="478">
        <v>51382.44</v>
      </c>
      <c r="D390" s="374">
        <v>0</v>
      </c>
      <c r="E390" s="374">
        <v>0</v>
      </c>
      <c r="F390" s="479">
        <v>51382.44</v>
      </c>
      <c r="G390" s="236"/>
      <c r="H390" s="57"/>
      <c r="I390" s="87"/>
      <c r="O390" s="43"/>
      <c r="P390" s="43"/>
      <c r="Q390" s="43"/>
      <c r="R390" s="43"/>
      <c r="S390" s="43"/>
      <c r="T390" s="43"/>
      <c r="U390" s="43"/>
      <c r="V390" s="43"/>
      <c r="W390" s="43"/>
      <c r="X390" s="47"/>
      <c r="Y390" s="47"/>
      <c r="Z390" s="47"/>
    </row>
    <row r="391" spans="1:26" ht="12.75">
      <c r="A391" s="96" t="s">
        <v>11</v>
      </c>
      <c r="B391" s="231" t="s">
        <v>802</v>
      </c>
      <c r="C391" s="478">
        <v>464784.25</v>
      </c>
      <c r="D391" s="374">
        <v>0</v>
      </c>
      <c r="E391" s="374">
        <v>0</v>
      </c>
      <c r="F391" s="479">
        <v>464784.25</v>
      </c>
      <c r="G391" s="236"/>
      <c r="H391" s="57"/>
      <c r="I391" s="87"/>
      <c r="O391" s="43"/>
      <c r="P391" s="43"/>
      <c r="Q391" s="43"/>
      <c r="R391" s="43"/>
      <c r="S391" s="43"/>
      <c r="T391" s="43"/>
      <c r="U391" s="43"/>
      <c r="V391" s="43"/>
      <c r="W391" s="43"/>
      <c r="X391" s="47"/>
      <c r="Y391" s="47"/>
      <c r="Z391" s="47"/>
    </row>
    <row r="392" spans="1:26" ht="13.5" thickBot="1">
      <c r="A392" s="96" t="s">
        <v>12</v>
      </c>
      <c r="B392" s="231" t="s">
        <v>803</v>
      </c>
      <c r="C392" s="386">
        <v>19881.12</v>
      </c>
      <c r="D392" s="370">
        <v>0</v>
      </c>
      <c r="E392" s="370">
        <v>0</v>
      </c>
      <c r="F392" s="386">
        <v>19881.12</v>
      </c>
      <c r="G392" s="236"/>
      <c r="H392" s="57"/>
      <c r="I392" s="87"/>
      <c r="O392" s="43"/>
      <c r="P392" s="43"/>
      <c r="Q392" s="43"/>
      <c r="R392" s="43"/>
      <c r="S392" s="43"/>
      <c r="T392" s="43"/>
      <c r="U392" s="43"/>
      <c r="V392" s="43"/>
      <c r="W392" s="43"/>
      <c r="X392" s="47"/>
      <c r="Y392" s="47"/>
      <c r="Z392" s="47"/>
    </row>
    <row r="393" spans="1:26" ht="25.5" thickBot="1" thickTop="1">
      <c r="A393" s="421"/>
      <c r="B393" s="315" t="s">
        <v>772</v>
      </c>
      <c r="C393" s="411">
        <f>SUM(C394:C394)</f>
        <v>123945.8</v>
      </c>
      <c r="D393" s="411">
        <f>SUM(D394:D394)</f>
        <v>0</v>
      </c>
      <c r="E393" s="411">
        <f>SUM(E394:E394)</f>
        <v>0</v>
      </c>
      <c r="F393" s="411">
        <f>SUM(F394:F394)</f>
        <v>123945.8</v>
      </c>
      <c r="G393" s="416"/>
      <c r="H393" s="185"/>
      <c r="I393" s="185"/>
      <c r="O393" s="43"/>
      <c r="P393" s="43"/>
      <c r="Q393" s="43"/>
      <c r="R393" s="43"/>
      <c r="S393" s="43"/>
      <c r="T393" s="43"/>
      <c r="U393" s="43"/>
      <c r="V393" s="43"/>
      <c r="W393" s="43"/>
      <c r="X393" s="47"/>
      <c r="Y393" s="47"/>
      <c r="Z393" s="47"/>
    </row>
    <row r="394" spans="1:26" ht="14.25" thickBot="1" thickTop="1">
      <c r="A394" s="96" t="s">
        <v>13</v>
      </c>
      <c r="B394" s="231" t="s">
        <v>793</v>
      </c>
      <c r="C394" s="386">
        <v>123945.8</v>
      </c>
      <c r="D394" s="414">
        <v>0</v>
      </c>
      <c r="E394" s="414">
        <v>0</v>
      </c>
      <c r="F394" s="386">
        <v>123945.8</v>
      </c>
      <c r="G394" s="236"/>
      <c r="H394" s="57"/>
      <c r="I394" s="87"/>
      <c r="O394" s="43"/>
      <c r="P394" s="43"/>
      <c r="Q394" s="43"/>
      <c r="R394" s="43"/>
      <c r="S394" s="43"/>
      <c r="T394" s="43"/>
      <c r="U394" s="43"/>
      <c r="V394" s="43"/>
      <c r="W394" s="43"/>
      <c r="X394" s="47"/>
      <c r="Y394" s="47"/>
      <c r="Z394" s="47"/>
    </row>
    <row r="395" spans="1:26" ht="37.5" thickBot="1" thickTop="1">
      <c r="A395" s="187"/>
      <c r="B395" s="422" t="s">
        <v>67</v>
      </c>
      <c r="C395" s="423">
        <f>SUM(C396:C403)</f>
        <v>169859.31</v>
      </c>
      <c r="D395" s="423">
        <f>SUM(D396:D403)</f>
        <v>0</v>
      </c>
      <c r="E395" s="423">
        <f>SUM(E396:E403)</f>
        <v>0</v>
      </c>
      <c r="F395" s="423">
        <f>SUM(F396:F403)</f>
        <v>169859.31</v>
      </c>
      <c r="G395" s="424"/>
      <c r="H395" s="425"/>
      <c r="I395" s="425"/>
      <c r="O395" s="43"/>
      <c r="P395" s="43"/>
      <c r="Q395" s="43"/>
      <c r="R395" s="43"/>
      <c r="S395" s="43"/>
      <c r="T395" s="43"/>
      <c r="U395" s="43"/>
      <c r="V395" s="43"/>
      <c r="W395" s="43"/>
      <c r="X395" s="47"/>
      <c r="Y395" s="47"/>
      <c r="Z395" s="47"/>
    </row>
    <row r="396" spans="1:26" ht="13.5" thickTop="1">
      <c r="A396" s="102" t="s">
        <v>14</v>
      </c>
      <c r="B396" s="236" t="s">
        <v>795</v>
      </c>
      <c r="C396" s="392">
        <v>92410.29</v>
      </c>
      <c r="D396" s="428">
        <v>0</v>
      </c>
      <c r="E396" s="428">
        <v>0</v>
      </c>
      <c r="F396" s="392">
        <v>92410.29</v>
      </c>
      <c r="G396" s="393"/>
      <c r="H396" s="71"/>
      <c r="I396" s="124"/>
      <c r="O396" s="43"/>
      <c r="P396" s="43"/>
      <c r="Q396" s="43"/>
      <c r="R396" s="43"/>
      <c r="S396" s="43"/>
      <c r="T396" s="43"/>
      <c r="U396" s="43"/>
      <c r="V396" s="43"/>
      <c r="W396" s="43"/>
      <c r="X396" s="47"/>
      <c r="Y396" s="47"/>
      <c r="Z396" s="47"/>
    </row>
    <row r="397" spans="1:26" ht="12.75">
      <c r="A397" s="102" t="s">
        <v>20</v>
      </c>
      <c r="B397" s="236" t="s">
        <v>804</v>
      </c>
      <c r="C397" s="392">
        <v>4292.7</v>
      </c>
      <c r="D397" s="428">
        <v>0</v>
      </c>
      <c r="E397" s="428">
        <v>0</v>
      </c>
      <c r="F397" s="392">
        <v>4292.7</v>
      </c>
      <c r="G397" s="393"/>
      <c r="H397" s="71"/>
      <c r="I397" s="124"/>
      <c r="O397" s="43"/>
      <c r="P397" s="43"/>
      <c r="Q397" s="43"/>
      <c r="R397" s="43"/>
      <c r="S397" s="43"/>
      <c r="T397" s="43"/>
      <c r="U397" s="43"/>
      <c r="V397" s="43"/>
      <c r="W397" s="43"/>
      <c r="X397" s="47"/>
      <c r="Y397" s="47"/>
      <c r="Z397" s="47"/>
    </row>
    <row r="398" spans="1:26" ht="12.75">
      <c r="A398" s="102" t="s">
        <v>23</v>
      </c>
      <c r="B398" s="236" t="s">
        <v>805</v>
      </c>
      <c r="C398" s="392">
        <v>5535</v>
      </c>
      <c r="D398" s="428">
        <v>0</v>
      </c>
      <c r="E398" s="428">
        <v>0</v>
      </c>
      <c r="F398" s="392">
        <v>5535</v>
      </c>
      <c r="G398" s="393"/>
      <c r="H398" s="71"/>
      <c r="I398" s="124"/>
      <c r="O398" s="43"/>
      <c r="P398" s="43"/>
      <c r="Q398" s="43"/>
      <c r="R398" s="43"/>
      <c r="S398" s="43"/>
      <c r="T398" s="43"/>
      <c r="U398" s="43"/>
      <c r="V398" s="43"/>
      <c r="W398" s="43"/>
      <c r="X398" s="47"/>
      <c r="Y398" s="47"/>
      <c r="Z398" s="47"/>
    </row>
    <row r="399" spans="1:26" ht="12.75">
      <c r="A399" s="102" t="s">
        <v>22</v>
      </c>
      <c r="B399" s="236" t="s">
        <v>806</v>
      </c>
      <c r="C399" s="392">
        <v>8241</v>
      </c>
      <c r="D399" s="428">
        <v>0</v>
      </c>
      <c r="E399" s="428">
        <v>0</v>
      </c>
      <c r="F399" s="392">
        <v>8241</v>
      </c>
      <c r="G399" s="393"/>
      <c r="H399" s="71"/>
      <c r="I399" s="124"/>
      <c r="O399" s="43"/>
      <c r="P399" s="43"/>
      <c r="Q399" s="43"/>
      <c r="R399" s="43"/>
      <c r="S399" s="43"/>
      <c r="T399" s="43"/>
      <c r="U399" s="43"/>
      <c r="V399" s="43"/>
      <c r="W399" s="43"/>
      <c r="X399" s="47"/>
      <c r="Y399" s="47"/>
      <c r="Z399" s="47"/>
    </row>
    <row r="400" spans="1:26" ht="12.75">
      <c r="A400" s="102" t="s">
        <v>17</v>
      </c>
      <c r="B400" s="393" t="s">
        <v>807</v>
      </c>
      <c r="C400" s="392">
        <v>14475.92</v>
      </c>
      <c r="D400" s="428">
        <v>0</v>
      </c>
      <c r="E400" s="428">
        <v>0</v>
      </c>
      <c r="F400" s="392">
        <v>14475.92</v>
      </c>
      <c r="G400" s="393"/>
      <c r="H400" s="71"/>
      <c r="I400" s="124"/>
      <c r="O400" s="43"/>
      <c r="P400" s="43"/>
      <c r="Q400" s="43"/>
      <c r="R400" s="43"/>
      <c r="S400" s="43"/>
      <c r="T400" s="43"/>
      <c r="U400" s="43"/>
      <c r="V400" s="43"/>
      <c r="W400" s="43"/>
      <c r="X400" s="47"/>
      <c r="Y400" s="47"/>
      <c r="Z400" s="47"/>
    </row>
    <row r="401" spans="1:26" ht="12.75">
      <c r="A401" s="102" t="s">
        <v>25</v>
      </c>
      <c r="B401" s="393" t="s">
        <v>808</v>
      </c>
      <c r="C401" s="392">
        <v>17687.4</v>
      </c>
      <c r="D401" s="428">
        <v>0</v>
      </c>
      <c r="E401" s="428">
        <v>0</v>
      </c>
      <c r="F401" s="392">
        <v>17687.4</v>
      </c>
      <c r="G401" s="393"/>
      <c r="H401" s="71"/>
      <c r="I401" s="124"/>
      <c r="O401" s="43"/>
      <c r="P401" s="43"/>
      <c r="Q401" s="43"/>
      <c r="R401" s="43"/>
      <c r="S401" s="43"/>
      <c r="T401" s="43"/>
      <c r="U401" s="43"/>
      <c r="V401" s="43"/>
      <c r="W401" s="43"/>
      <c r="X401" s="47"/>
      <c r="Y401" s="47"/>
      <c r="Z401" s="47"/>
    </row>
    <row r="402" spans="1:26" ht="12.75">
      <c r="A402" s="102" t="s">
        <v>28</v>
      </c>
      <c r="B402" s="393" t="s">
        <v>809</v>
      </c>
      <c r="C402" s="392">
        <v>7995</v>
      </c>
      <c r="D402" s="428">
        <v>0</v>
      </c>
      <c r="E402" s="428">
        <v>0</v>
      </c>
      <c r="F402" s="392">
        <v>7995</v>
      </c>
      <c r="G402" s="393"/>
      <c r="H402" s="71"/>
      <c r="I402" s="124"/>
      <c r="O402" s="43"/>
      <c r="P402" s="43"/>
      <c r="Q402" s="43"/>
      <c r="R402" s="43"/>
      <c r="S402" s="43"/>
      <c r="T402" s="43"/>
      <c r="U402" s="43"/>
      <c r="V402" s="43"/>
      <c r="W402" s="43"/>
      <c r="X402" s="47"/>
      <c r="Y402" s="47"/>
      <c r="Z402" s="47"/>
    </row>
    <row r="403" spans="1:26" ht="13.5" thickBot="1">
      <c r="A403" s="101" t="s">
        <v>26</v>
      </c>
      <c r="B403" s="236" t="s">
        <v>810</v>
      </c>
      <c r="C403" s="480">
        <v>19222</v>
      </c>
      <c r="D403" s="428">
        <v>0</v>
      </c>
      <c r="E403" s="428">
        <v>0</v>
      </c>
      <c r="F403" s="480">
        <v>19222</v>
      </c>
      <c r="G403" s="236"/>
      <c r="H403" s="70"/>
      <c r="I403" s="173"/>
      <c r="O403" s="43"/>
      <c r="P403" s="43"/>
      <c r="Q403" s="43"/>
      <c r="R403" s="43"/>
      <c r="S403" s="43"/>
      <c r="T403" s="43"/>
      <c r="U403" s="43"/>
      <c r="V403" s="43"/>
      <c r="W403" s="43"/>
      <c r="X403" s="47"/>
      <c r="Y403" s="47"/>
      <c r="Z403" s="47"/>
    </row>
    <row r="404" spans="1:26" ht="25.5" thickBot="1" thickTop="1">
      <c r="A404" s="429"/>
      <c r="B404" s="430" t="s">
        <v>775</v>
      </c>
      <c r="C404" s="423">
        <f>SUM(C405:C409)</f>
        <v>50221.95999999999</v>
      </c>
      <c r="D404" s="423">
        <f>SUM(D405:D409)</f>
        <v>19557</v>
      </c>
      <c r="E404" s="441">
        <v>0</v>
      </c>
      <c r="F404" s="423">
        <f>SUM(F405:F409)</f>
        <v>69778.95999999999</v>
      </c>
      <c r="G404" s="431"/>
      <c r="H404" s="431"/>
      <c r="I404" s="431"/>
      <c r="O404" s="43"/>
      <c r="P404" s="43"/>
      <c r="Q404" s="43"/>
      <c r="R404" s="43"/>
      <c r="S404" s="43"/>
      <c r="T404" s="43"/>
      <c r="U404" s="43"/>
      <c r="V404" s="43"/>
      <c r="W404" s="43"/>
      <c r="X404" s="47"/>
      <c r="Y404" s="47"/>
      <c r="Z404" s="47"/>
    </row>
    <row r="405" spans="1:26" ht="13.5" thickTop="1">
      <c r="A405" s="100" t="s">
        <v>27</v>
      </c>
      <c r="B405" s="434" t="s">
        <v>811</v>
      </c>
      <c r="C405" s="428">
        <v>11200.99</v>
      </c>
      <c r="D405" s="428">
        <v>0</v>
      </c>
      <c r="E405" s="428">
        <v>0</v>
      </c>
      <c r="F405" s="428">
        <v>11200.99</v>
      </c>
      <c r="G405" s="434"/>
      <c r="H405" s="64"/>
      <c r="I405" s="174"/>
      <c r="O405" s="43"/>
      <c r="P405" s="43"/>
      <c r="Q405" s="43"/>
      <c r="R405" s="43"/>
      <c r="S405" s="43"/>
      <c r="T405" s="43"/>
      <c r="U405" s="43"/>
      <c r="V405" s="43"/>
      <c r="W405" s="43"/>
      <c r="X405" s="47"/>
      <c r="Y405" s="47"/>
      <c r="Z405" s="47"/>
    </row>
    <row r="406" spans="1:26" ht="12.75">
      <c r="A406" s="100" t="s">
        <v>30</v>
      </c>
      <c r="B406" s="481" t="s">
        <v>812</v>
      </c>
      <c r="C406" s="428">
        <v>12879</v>
      </c>
      <c r="D406" s="428">
        <v>0</v>
      </c>
      <c r="E406" s="428">
        <v>0</v>
      </c>
      <c r="F406" s="428">
        <v>12879</v>
      </c>
      <c r="G406" s="434"/>
      <c r="H406" s="64"/>
      <c r="I406" s="174"/>
      <c r="O406" s="43"/>
      <c r="P406" s="43"/>
      <c r="Q406" s="43"/>
      <c r="R406" s="43"/>
      <c r="S406" s="43"/>
      <c r="T406" s="43"/>
      <c r="U406" s="43"/>
      <c r="V406" s="43"/>
      <c r="W406" s="43"/>
      <c r="X406" s="47"/>
      <c r="Y406" s="47"/>
      <c r="Z406" s="47"/>
    </row>
    <row r="407" spans="1:26" ht="12.75">
      <c r="A407" s="338" t="s">
        <v>29</v>
      </c>
      <c r="B407" s="482" t="s">
        <v>813</v>
      </c>
      <c r="C407" s="483">
        <v>6148.8</v>
      </c>
      <c r="D407" s="483">
        <v>0</v>
      </c>
      <c r="E407" s="483">
        <v>0</v>
      </c>
      <c r="F407" s="483">
        <v>6148.8</v>
      </c>
      <c r="G407" s="482"/>
      <c r="H407" s="482"/>
      <c r="I407" s="484"/>
      <c r="O407" s="43"/>
      <c r="P407" s="43"/>
      <c r="Q407" s="43"/>
      <c r="R407" s="43"/>
      <c r="S407" s="43"/>
      <c r="T407" s="43"/>
      <c r="U407" s="43"/>
      <c r="V407" s="43"/>
      <c r="W407" s="43"/>
      <c r="X407" s="47"/>
      <c r="Y407" s="47"/>
      <c r="Z407" s="47"/>
    </row>
    <row r="408" spans="1:26" ht="12.75">
      <c r="A408" s="148" t="s">
        <v>33</v>
      </c>
      <c r="B408" s="485" t="s">
        <v>814</v>
      </c>
      <c r="C408" s="483">
        <v>19993.17</v>
      </c>
      <c r="D408" s="483">
        <v>0</v>
      </c>
      <c r="E408" s="483">
        <v>0</v>
      </c>
      <c r="F408" s="483">
        <v>19993.17</v>
      </c>
      <c r="G408" s="482"/>
      <c r="H408" s="482"/>
      <c r="I408" s="484"/>
      <c r="O408" s="43"/>
      <c r="P408" s="43"/>
      <c r="Q408" s="43"/>
      <c r="R408" s="43"/>
      <c r="S408" s="43"/>
      <c r="T408" s="43"/>
      <c r="U408" s="43"/>
      <c r="V408" s="43"/>
      <c r="W408" s="43"/>
      <c r="X408" s="47"/>
      <c r="Y408" s="47"/>
      <c r="Z408" s="47"/>
    </row>
    <row r="409" spans="1:26" ht="13.5" thickBot="1">
      <c r="A409" s="148" t="s">
        <v>34</v>
      </c>
      <c r="B409" s="485" t="s">
        <v>815</v>
      </c>
      <c r="C409" s="483">
        <v>0</v>
      </c>
      <c r="D409" s="483">
        <v>19557</v>
      </c>
      <c r="E409" s="483">
        <v>0</v>
      </c>
      <c r="F409" s="483">
        <v>19557</v>
      </c>
      <c r="G409" s="482"/>
      <c r="H409" s="482"/>
      <c r="I409" s="484"/>
      <c r="O409" s="43"/>
      <c r="P409" s="43"/>
      <c r="Q409" s="43"/>
      <c r="R409" s="43"/>
      <c r="S409" s="43"/>
      <c r="T409" s="43"/>
      <c r="U409" s="43"/>
      <c r="V409" s="43"/>
      <c r="W409" s="43"/>
      <c r="X409" s="47"/>
      <c r="Y409" s="47"/>
      <c r="Z409" s="47"/>
    </row>
    <row r="410" spans="1:26" ht="14.25" thickBot="1" thickTop="1">
      <c r="A410" s="189"/>
      <c r="B410" s="186" t="s">
        <v>69</v>
      </c>
      <c r="C410" s="441">
        <f>SUM(C411:C411)</f>
        <v>0</v>
      </c>
      <c r="D410" s="423">
        <f>SUM(D411:D411)</f>
        <v>0</v>
      </c>
      <c r="E410" s="423">
        <f>SUM(E411:E411)</f>
        <v>0</v>
      </c>
      <c r="F410" s="441">
        <f>SUM(F411:F411)</f>
        <v>0</v>
      </c>
      <c r="G410" s="416"/>
      <c r="H410" s="416"/>
      <c r="I410" s="416"/>
      <c r="O410" s="43"/>
      <c r="P410" s="43"/>
      <c r="Q410" s="43"/>
      <c r="R410" s="43"/>
      <c r="S410" s="43"/>
      <c r="T410" s="43"/>
      <c r="U410" s="43"/>
      <c r="V410" s="43"/>
      <c r="W410" s="43"/>
      <c r="X410" s="47"/>
      <c r="Y410" s="47"/>
      <c r="Z410" s="47"/>
    </row>
    <row r="411" spans="1:26" ht="14.25" thickBot="1" thickTop="1">
      <c r="A411" s="277" t="s">
        <v>35</v>
      </c>
      <c r="B411" s="442"/>
      <c r="C411" s="467"/>
      <c r="D411" s="468"/>
      <c r="E411" s="468"/>
      <c r="F411" s="467"/>
      <c r="G411" s="445"/>
      <c r="H411" s="446"/>
      <c r="I411" s="447"/>
      <c r="O411" s="43"/>
      <c r="P411" s="43"/>
      <c r="Q411" s="43"/>
      <c r="R411" s="43"/>
      <c r="S411" s="43"/>
      <c r="T411" s="43"/>
      <c r="U411" s="43"/>
      <c r="V411" s="43"/>
      <c r="W411" s="43"/>
      <c r="X411" s="47"/>
      <c r="Y411" s="47"/>
      <c r="Z411" s="47"/>
    </row>
    <row r="412" spans="1:26" ht="25.5" thickBot="1" thickTop="1">
      <c r="A412" s="190"/>
      <c r="B412" s="486" t="s">
        <v>71</v>
      </c>
      <c r="C412" s="487">
        <f>SUM(C413:C413)</f>
        <v>6879.39</v>
      </c>
      <c r="D412" s="488">
        <f>SUM(D413:D413)</f>
        <v>0</v>
      </c>
      <c r="E412" s="489">
        <f>SUM(E413:E413)</f>
        <v>0</v>
      </c>
      <c r="F412" s="487">
        <f>SUM(F413:F413)</f>
        <v>6879.39</v>
      </c>
      <c r="G412" s="490"/>
      <c r="H412" s="490"/>
      <c r="I412" s="491"/>
      <c r="O412" s="43"/>
      <c r="P412" s="43"/>
      <c r="Q412" s="43"/>
      <c r="R412" s="43"/>
      <c r="S412" s="43"/>
      <c r="T412" s="43"/>
      <c r="U412" s="43"/>
      <c r="V412" s="43"/>
      <c r="W412" s="43"/>
      <c r="X412" s="47"/>
      <c r="Y412" s="47"/>
      <c r="Z412" s="47"/>
    </row>
    <row r="413" spans="1:26" ht="13.5" thickTop="1">
      <c r="A413" s="469" t="s">
        <v>36</v>
      </c>
      <c r="B413" s="393" t="s">
        <v>798</v>
      </c>
      <c r="C413" s="392">
        <v>6879.39</v>
      </c>
      <c r="D413" s="392">
        <v>0</v>
      </c>
      <c r="E413" s="392">
        <v>0</v>
      </c>
      <c r="F413" s="374">
        <v>6879.39</v>
      </c>
      <c r="G413" s="393"/>
      <c r="H413" s="393"/>
      <c r="I413" s="393"/>
      <c r="O413" s="43"/>
      <c r="P413" s="43"/>
      <c r="Q413" s="43"/>
      <c r="R413" s="43"/>
      <c r="S413" s="43"/>
      <c r="T413" s="43"/>
      <c r="U413" s="43"/>
      <c r="V413" s="43"/>
      <c r="W413" s="43"/>
      <c r="X413" s="47"/>
      <c r="Y413" s="47"/>
      <c r="Z413" s="47"/>
    </row>
    <row r="414" spans="15:26" ht="12.75">
      <c r="O414" s="43"/>
      <c r="P414" s="43"/>
      <c r="Q414" s="43"/>
      <c r="R414" s="43"/>
      <c r="S414" s="43"/>
      <c r="T414" s="43"/>
      <c r="U414" s="43"/>
      <c r="V414" s="43"/>
      <c r="W414" s="43"/>
      <c r="X414" s="47"/>
      <c r="Y414" s="47"/>
      <c r="Z414" s="47"/>
    </row>
    <row r="415" spans="1:26" ht="13.5" thickBot="1">
      <c r="A415" s="258" t="s">
        <v>894</v>
      </c>
      <c r="B415" s="258"/>
      <c r="C415" s="258"/>
      <c r="D415" s="258"/>
      <c r="E415" s="259"/>
      <c r="F415" s="259"/>
      <c r="G415" s="259"/>
      <c r="H415" s="260"/>
      <c r="I415" s="76"/>
      <c r="O415" s="43"/>
      <c r="P415" s="43"/>
      <c r="Q415" s="43"/>
      <c r="R415" s="43"/>
      <c r="S415" s="43"/>
      <c r="T415" s="43"/>
      <c r="U415" s="43"/>
      <c r="V415" s="43"/>
      <c r="W415" s="43"/>
      <c r="X415" s="47"/>
      <c r="Y415" s="47"/>
      <c r="Z415" s="47"/>
    </row>
    <row r="416" spans="1:26" ht="35.25" thickBot="1" thickTop="1">
      <c r="A416" s="118" t="s">
        <v>1</v>
      </c>
      <c r="B416" s="78" t="s">
        <v>2</v>
      </c>
      <c r="C416" s="78" t="s">
        <v>654</v>
      </c>
      <c r="D416" s="78" t="s">
        <v>3</v>
      </c>
      <c r="E416" s="79" t="s">
        <v>4</v>
      </c>
      <c r="F416" s="78" t="s">
        <v>709</v>
      </c>
      <c r="G416" s="78" t="s">
        <v>5</v>
      </c>
      <c r="H416" s="78" t="s">
        <v>710</v>
      </c>
      <c r="I416" s="77" t="s">
        <v>711</v>
      </c>
      <c r="O416" s="43"/>
      <c r="P416" s="43"/>
      <c r="Q416" s="43"/>
      <c r="R416" s="43"/>
      <c r="S416" s="43"/>
      <c r="T416" s="43"/>
      <c r="U416" s="43"/>
      <c r="V416" s="43"/>
      <c r="W416" s="43"/>
      <c r="X416" s="47"/>
      <c r="Y416" s="47"/>
      <c r="Z416" s="47"/>
    </row>
    <row r="417" spans="1:26" ht="14.25" thickBot="1" thickTop="1">
      <c r="A417" s="408" t="s">
        <v>6</v>
      </c>
      <c r="B417" s="409" t="s">
        <v>7</v>
      </c>
      <c r="C417" s="409" t="s">
        <v>8</v>
      </c>
      <c r="D417" s="409" t="s">
        <v>9</v>
      </c>
      <c r="E417" s="409" t="s">
        <v>10</v>
      </c>
      <c r="F417" s="409" t="s">
        <v>11</v>
      </c>
      <c r="G417" s="409" t="s">
        <v>12</v>
      </c>
      <c r="H417" s="409" t="s">
        <v>13</v>
      </c>
      <c r="I417" s="410" t="s">
        <v>14</v>
      </c>
      <c r="O417" s="43"/>
      <c r="P417" s="43"/>
      <c r="Q417" s="43"/>
      <c r="R417" s="43"/>
      <c r="S417" s="43"/>
      <c r="T417" s="43"/>
      <c r="U417" s="43"/>
      <c r="V417" s="43"/>
      <c r="W417" s="43"/>
      <c r="X417" s="47"/>
      <c r="Y417" s="47"/>
      <c r="Z417" s="47"/>
    </row>
    <row r="418" spans="1:26" ht="13.5" customHeight="1" thickBot="1" thickTop="1">
      <c r="A418" s="179"/>
      <c r="B418" s="180" t="s">
        <v>15</v>
      </c>
      <c r="C418" s="181">
        <f>SUM(C419:C419)</f>
        <v>1304786</v>
      </c>
      <c r="D418" s="273">
        <f>SUM(D419:D419)</f>
        <v>0</v>
      </c>
      <c r="E418" s="273">
        <f>SUM(E419:E419)</f>
        <v>0</v>
      </c>
      <c r="F418" s="183">
        <f>SUM(F419:F419)</f>
        <v>1304786</v>
      </c>
      <c r="G418" s="179"/>
      <c r="H418" s="273">
        <v>0</v>
      </c>
      <c r="I418" s="492">
        <v>0</v>
      </c>
      <c r="O418" s="43"/>
      <c r="P418" s="43"/>
      <c r="Q418" s="43"/>
      <c r="R418" s="43"/>
      <c r="S418" s="43"/>
      <c r="T418" s="43"/>
      <c r="U418" s="43"/>
      <c r="V418" s="43"/>
      <c r="W418" s="43"/>
      <c r="X418" s="47"/>
      <c r="Y418" s="47"/>
      <c r="Z418" s="47"/>
    </row>
    <row r="419" spans="1:26" ht="23.25" thickTop="1">
      <c r="A419" s="354" t="s">
        <v>6</v>
      </c>
      <c r="B419" s="295" t="s">
        <v>816</v>
      </c>
      <c r="C419" s="493">
        <v>1304786</v>
      </c>
      <c r="D419" s="494">
        <v>0</v>
      </c>
      <c r="E419" s="494">
        <v>0</v>
      </c>
      <c r="F419" s="493">
        <v>1304786</v>
      </c>
      <c r="G419" s="495"/>
      <c r="H419" s="496">
        <v>0</v>
      </c>
      <c r="I419" s="497">
        <v>0</v>
      </c>
      <c r="O419" s="43"/>
      <c r="P419" s="43"/>
      <c r="Q419" s="43"/>
      <c r="R419" s="43"/>
      <c r="S419" s="43"/>
      <c r="T419" s="43"/>
      <c r="U419" s="43"/>
      <c r="V419" s="43"/>
      <c r="W419" s="43"/>
      <c r="X419" s="47"/>
      <c r="Y419" s="47"/>
      <c r="Z419" s="47"/>
    </row>
    <row r="420" spans="1:26" ht="13.5" thickBot="1">
      <c r="A420" s="356"/>
      <c r="O420" s="43"/>
      <c r="P420" s="43"/>
      <c r="Q420" s="43"/>
      <c r="R420" s="43"/>
      <c r="S420" s="43"/>
      <c r="T420" s="43"/>
      <c r="U420" s="43"/>
      <c r="V420" s="43"/>
      <c r="W420" s="43"/>
      <c r="X420" s="47"/>
      <c r="Y420" s="47"/>
      <c r="Z420" s="47"/>
    </row>
    <row r="421" spans="1:26" ht="25.5" thickBot="1" thickTop="1">
      <c r="A421" s="314"/>
      <c r="B421" s="315" t="s">
        <v>57</v>
      </c>
      <c r="C421" s="184">
        <v>0</v>
      </c>
      <c r="D421" s="188">
        <f>SUM(D422:D423)</f>
        <v>0</v>
      </c>
      <c r="E421" s="188">
        <f>SUM(E422:E423)</f>
        <v>0</v>
      </c>
      <c r="F421" s="188">
        <f>SUM(F422:F423)</f>
        <v>0</v>
      </c>
      <c r="G421" s="185"/>
      <c r="H421" s="188">
        <f>SUM(H422:H423)</f>
        <v>0</v>
      </c>
      <c r="I421" s="188">
        <f>SUM(I422:I423)</f>
        <v>0</v>
      </c>
      <c r="O421" s="43"/>
      <c r="P421" s="43"/>
      <c r="Q421" s="43"/>
      <c r="R421" s="43"/>
      <c r="S421" s="43"/>
      <c r="T421" s="43"/>
      <c r="U421" s="43"/>
      <c r="V421" s="43"/>
      <c r="W421" s="43"/>
      <c r="X421" s="47"/>
      <c r="Y421" s="47"/>
      <c r="Z421" s="47"/>
    </row>
    <row r="422" spans="1:26" ht="14.25" thickBot="1" thickTop="1">
      <c r="A422" s="515">
        <v>1</v>
      </c>
      <c r="B422" s="498"/>
      <c r="C422" s="499"/>
      <c r="D422" s="499"/>
      <c r="E422" s="499"/>
      <c r="F422" s="499"/>
      <c r="G422" s="352"/>
      <c r="H422" s="352"/>
      <c r="I422" s="500"/>
      <c r="O422" s="43"/>
      <c r="P422" s="43"/>
      <c r="Q422" s="43"/>
      <c r="R422" s="43"/>
      <c r="S422" s="43"/>
      <c r="T422" s="43"/>
      <c r="U422" s="43"/>
      <c r="V422" s="43"/>
      <c r="W422" s="43"/>
      <c r="X422" s="47"/>
      <c r="Y422" s="47"/>
      <c r="Z422" s="47"/>
    </row>
    <row r="423" spans="1:26" ht="14.25" thickBot="1" thickTop="1">
      <c r="A423" s="516"/>
      <c r="I423" s="90"/>
      <c r="O423" s="43"/>
      <c r="P423" s="43"/>
      <c r="Q423" s="43"/>
      <c r="R423" s="43"/>
      <c r="S423" s="43"/>
      <c r="T423" s="43"/>
      <c r="U423" s="43"/>
      <c r="V423" s="43"/>
      <c r="W423" s="43"/>
      <c r="X423" s="47"/>
      <c r="Y423" s="47"/>
      <c r="Z423" s="47"/>
    </row>
    <row r="424" spans="1:26" ht="37.5" thickBot="1" thickTop="1">
      <c r="A424" s="187"/>
      <c r="B424" s="422" t="s">
        <v>67</v>
      </c>
      <c r="C424" s="188">
        <f>SUM(C425:C426)</f>
        <v>23682</v>
      </c>
      <c r="D424" s="188">
        <f>SUM(D425:D426)</f>
        <v>0</v>
      </c>
      <c r="E424" s="188">
        <f>SUM(E425:E426)</f>
        <v>0</v>
      </c>
      <c r="F424" s="188">
        <f>SUM(F425:F426)</f>
        <v>23682</v>
      </c>
      <c r="G424" s="425"/>
      <c r="H424" s="501">
        <v>0</v>
      </c>
      <c r="I424" s="501">
        <v>0</v>
      </c>
      <c r="O424" s="43"/>
      <c r="P424" s="43"/>
      <c r="Q424" s="43"/>
      <c r="R424" s="43"/>
      <c r="S424" s="43"/>
      <c r="T424" s="43"/>
      <c r="U424" s="43"/>
      <c r="V424" s="43"/>
      <c r="W424" s="43"/>
      <c r="X424" s="47"/>
      <c r="Y424" s="47"/>
      <c r="Z424" s="47"/>
    </row>
    <row r="425" spans="1:26" ht="13.5" thickTop="1">
      <c r="A425" s="102">
        <v>1</v>
      </c>
      <c r="B425" s="70" t="s">
        <v>817</v>
      </c>
      <c r="C425" s="73">
        <v>3782</v>
      </c>
      <c r="D425" s="263">
        <v>0</v>
      </c>
      <c r="E425" s="263">
        <v>0</v>
      </c>
      <c r="F425" s="73">
        <v>3782</v>
      </c>
      <c r="G425" s="71"/>
      <c r="H425" s="263">
        <v>0</v>
      </c>
      <c r="I425" s="502">
        <v>0</v>
      </c>
      <c r="O425" s="43"/>
      <c r="P425" s="43"/>
      <c r="Q425" s="43"/>
      <c r="R425" s="43"/>
      <c r="S425" s="43"/>
      <c r="T425" s="43"/>
      <c r="U425" s="43"/>
      <c r="V425" s="43"/>
      <c r="W425" s="43"/>
      <c r="X425" s="47"/>
      <c r="Y425" s="47"/>
      <c r="Z425" s="47"/>
    </row>
    <row r="426" spans="1:26" ht="12.75">
      <c r="A426" s="102">
        <v>2</v>
      </c>
      <c r="B426" s="70" t="s">
        <v>818</v>
      </c>
      <c r="C426" s="73">
        <v>19900</v>
      </c>
      <c r="D426" s="263">
        <v>0</v>
      </c>
      <c r="E426" s="263">
        <v>0</v>
      </c>
      <c r="F426" s="73">
        <v>19900</v>
      </c>
      <c r="G426" s="71"/>
      <c r="H426" s="263">
        <v>0</v>
      </c>
      <c r="I426" s="502">
        <v>0</v>
      </c>
      <c r="O426" s="43"/>
      <c r="P426" s="43"/>
      <c r="Q426" s="43"/>
      <c r="R426" s="43"/>
      <c r="S426" s="43"/>
      <c r="T426" s="43"/>
      <c r="U426" s="43"/>
      <c r="V426" s="43"/>
      <c r="W426" s="43"/>
      <c r="X426" s="47"/>
      <c r="Y426" s="47"/>
      <c r="Z426" s="47"/>
    </row>
    <row r="427" spans="1:26" ht="13.5" thickBot="1">
      <c r="A427" s="346"/>
      <c r="B427" s="141"/>
      <c r="C427" s="503"/>
      <c r="D427" s="503"/>
      <c r="E427" s="504"/>
      <c r="F427" s="503"/>
      <c r="G427" s="134"/>
      <c r="H427" s="134"/>
      <c r="I427" s="134"/>
      <c r="O427" s="43"/>
      <c r="P427" s="43"/>
      <c r="Q427" s="43"/>
      <c r="R427" s="43"/>
      <c r="S427" s="43"/>
      <c r="T427" s="43"/>
      <c r="U427" s="43"/>
      <c r="V427" s="43"/>
      <c r="W427" s="43"/>
      <c r="X427" s="47"/>
      <c r="Y427" s="47"/>
      <c r="Z427" s="47"/>
    </row>
    <row r="428" spans="1:26" ht="25.5" thickBot="1" thickTop="1">
      <c r="A428" s="517"/>
      <c r="B428" s="505" t="s">
        <v>313</v>
      </c>
      <c r="C428" s="188">
        <f>SUM(C429:C429)</f>
        <v>0</v>
      </c>
      <c r="D428" s="506">
        <f>SUM(D429:D429)</f>
        <v>0</v>
      </c>
      <c r="E428" s="506">
        <v>0</v>
      </c>
      <c r="F428" s="506">
        <f>SUM(F429:F429)</f>
        <v>0</v>
      </c>
      <c r="G428" s="507"/>
      <c r="H428" s="508">
        <v>0</v>
      </c>
      <c r="I428" s="508">
        <v>0</v>
      </c>
      <c r="O428" s="43"/>
      <c r="P428" s="43"/>
      <c r="Q428" s="43"/>
      <c r="R428" s="43"/>
      <c r="S428" s="43"/>
      <c r="T428" s="43"/>
      <c r="U428" s="43"/>
      <c r="V428" s="43"/>
      <c r="W428" s="43"/>
      <c r="X428" s="47"/>
      <c r="Y428" s="47"/>
      <c r="Z428" s="47"/>
    </row>
    <row r="429" spans="1:26" ht="14.25" thickBot="1" thickTop="1">
      <c r="A429" s="151"/>
      <c r="B429" s="509"/>
      <c r="C429" s="293"/>
      <c r="D429" s="294"/>
      <c r="E429" s="294"/>
      <c r="F429" s="294"/>
      <c r="G429" s="317"/>
      <c r="H429" s="317"/>
      <c r="I429" s="317"/>
      <c r="O429" s="43"/>
      <c r="P429" s="43"/>
      <c r="Q429" s="43"/>
      <c r="R429" s="43"/>
      <c r="S429" s="43"/>
      <c r="T429" s="43"/>
      <c r="U429" s="43"/>
      <c r="V429" s="43"/>
      <c r="W429" s="43"/>
      <c r="X429" s="47"/>
      <c r="Y429" s="47"/>
      <c r="Z429" s="47"/>
    </row>
    <row r="430" spans="1:26" ht="14.25" thickBot="1" thickTop="1">
      <c r="A430" s="518"/>
      <c r="I430" s="90"/>
      <c r="O430" s="43"/>
      <c r="P430" s="43"/>
      <c r="Q430" s="43"/>
      <c r="R430" s="43"/>
      <c r="S430" s="43"/>
      <c r="T430" s="43"/>
      <c r="U430" s="43"/>
      <c r="V430" s="43"/>
      <c r="W430" s="43"/>
      <c r="X430" s="47"/>
      <c r="Y430" s="47"/>
      <c r="Z430" s="47"/>
    </row>
    <row r="431" spans="1:26" ht="14.25" thickBot="1" thickTop="1">
      <c r="A431" s="519"/>
      <c r="B431" s="186" t="s">
        <v>68</v>
      </c>
      <c r="C431" s="184">
        <f>SUM(C432:C434)</f>
        <v>23963.6</v>
      </c>
      <c r="D431" s="184">
        <f>SUM(E432:E434)</f>
        <v>0</v>
      </c>
      <c r="E431" s="184">
        <f>SUM(E432:E434)</f>
        <v>0</v>
      </c>
      <c r="F431" s="184">
        <f>SUM(F432:F434)</f>
        <v>23963.6</v>
      </c>
      <c r="G431" s="431"/>
      <c r="H431" s="501">
        <v>0</v>
      </c>
      <c r="I431" s="501">
        <v>0</v>
      </c>
      <c r="O431" s="43"/>
      <c r="P431" s="43"/>
      <c r="Q431" s="43"/>
      <c r="R431" s="43"/>
      <c r="S431" s="43"/>
      <c r="T431" s="43"/>
      <c r="U431" s="43"/>
      <c r="V431" s="43"/>
      <c r="W431" s="43"/>
      <c r="X431" s="47"/>
      <c r="Y431" s="47"/>
      <c r="Z431" s="47"/>
    </row>
    <row r="432" spans="1:26" ht="13.5" thickTop="1">
      <c r="A432" s="100">
        <v>1</v>
      </c>
      <c r="B432" s="510" t="s">
        <v>819</v>
      </c>
      <c r="C432" s="171">
        <v>9840</v>
      </c>
      <c r="D432" s="511">
        <v>0</v>
      </c>
      <c r="E432" s="171">
        <v>0</v>
      </c>
      <c r="F432" s="171">
        <v>9840</v>
      </c>
      <c r="G432" s="64"/>
      <c r="H432" s="263">
        <v>0</v>
      </c>
      <c r="I432" s="502">
        <v>0</v>
      </c>
      <c r="O432" s="43"/>
      <c r="P432" s="43"/>
      <c r="Q432" s="43"/>
      <c r="R432" s="43"/>
      <c r="S432" s="43"/>
      <c r="T432" s="43"/>
      <c r="U432" s="43"/>
      <c r="V432" s="43"/>
      <c r="W432" s="43"/>
      <c r="X432" s="47"/>
      <c r="Y432" s="47"/>
      <c r="Z432" s="47"/>
    </row>
    <row r="433" spans="1:26" ht="12.75">
      <c r="A433" s="100">
        <v>2</v>
      </c>
      <c r="B433" s="510" t="s">
        <v>819</v>
      </c>
      <c r="C433" s="171">
        <v>10160</v>
      </c>
      <c r="D433" s="511">
        <v>0</v>
      </c>
      <c r="E433" s="171">
        <v>0</v>
      </c>
      <c r="F433" s="171">
        <v>10160</v>
      </c>
      <c r="G433" s="64"/>
      <c r="H433" s="263">
        <v>0</v>
      </c>
      <c r="I433" s="502">
        <v>0</v>
      </c>
      <c r="O433" s="43"/>
      <c r="P433" s="43"/>
      <c r="Q433" s="43"/>
      <c r="R433" s="43"/>
      <c r="S433" s="43"/>
      <c r="T433" s="43"/>
      <c r="U433" s="43"/>
      <c r="V433" s="43"/>
      <c r="W433" s="43"/>
      <c r="X433" s="47"/>
      <c r="Y433" s="47"/>
      <c r="Z433" s="47"/>
    </row>
    <row r="434" spans="1:26" ht="12.75">
      <c r="A434" s="75">
        <v>3</v>
      </c>
      <c r="B434" s="71" t="s">
        <v>820</v>
      </c>
      <c r="C434" s="73">
        <v>3963.6</v>
      </c>
      <c r="D434" s="73">
        <v>0</v>
      </c>
      <c r="E434" s="73">
        <v>0</v>
      </c>
      <c r="F434" s="73">
        <v>3963.6</v>
      </c>
      <c r="G434" s="52"/>
      <c r="H434" s="263">
        <v>0</v>
      </c>
      <c r="I434" s="502">
        <v>0</v>
      </c>
      <c r="O434" s="43"/>
      <c r="P434" s="43"/>
      <c r="Q434" s="43"/>
      <c r="R434" s="43"/>
      <c r="S434" s="43"/>
      <c r="T434" s="43"/>
      <c r="U434" s="43"/>
      <c r="V434" s="43"/>
      <c r="W434" s="43"/>
      <c r="X434" s="47"/>
      <c r="Y434" s="47"/>
      <c r="Z434" s="47"/>
    </row>
    <row r="435" spans="1:26" ht="13.5" thickBot="1">
      <c r="A435" s="513"/>
      <c r="B435" s="46"/>
      <c r="C435" s="512"/>
      <c r="D435" s="513"/>
      <c r="E435" s="513"/>
      <c r="F435" s="512"/>
      <c r="G435" s="47"/>
      <c r="H435" s="47"/>
      <c r="I435" s="47"/>
      <c r="O435" s="43"/>
      <c r="P435" s="43"/>
      <c r="Q435" s="43"/>
      <c r="R435" s="43"/>
      <c r="S435" s="43"/>
      <c r="T435" s="43"/>
      <c r="U435" s="43"/>
      <c r="V435" s="43"/>
      <c r="W435" s="43"/>
      <c r="X435" s="47"/>
      <c r="Y435" s="47"/>
      <c r="Z435" s="47"/>
    </row>
    <row r="436" spans="1:26" ht="14.25" thickBot="1" thickTop="1">
      <c r="A436" s="189"/>
      <c r="B436" s="186" t="s">
        <v>69</v>
      </c>
      <c r="C436" s="184">
        <f>SUM(C437:C437)</f>
        <v>0</v>
      </c>
      <c r="D436" s="188">
        <f>SUM(D437:D437)</f>
        <v>0</v>
      </c>
      <c r="E436" s="188">
        <f>SUM(E437:E437)</f>
        <v>0</v>
      </c>
      <c r="F436" s="184">
        <f>SUM(F437:F437)</f>
        <v>0</v>
      </c>
      <c r="G436" s="185"/>
      <c r="H436" s="501">
        <v>0</v>
      </c>
      <c r="I436" s="501">
        <v>0</v>
      </c>
      <c r="O436" s="43"/>
      <c r="P436" s="43"/>
      <c r="Q436" s="43"/>
      <c r="R436" s="43"/>
      <c r="S436" s="43"/>
      <c r="T436" s="43"/>
      <c r="U436" s="43"/>
      <c r="V436" s="43"/>
      <c r="W436" s="43"/>
      <c r="X436" s="47"/>
      <c r="Y436" s="47"/>
      <c r="Z436" s="47"/>
    </row>
    <row r="437" spans="1:26" ht="14.25" thickBot="1" thickTop="1">
      <c r="A437" s="277"/>
      <c r="B437" s="308"/>
      <c r="C437" s="278"/>
      <c r="D437" s="279"/>
      <c r="E437" s="279"/>
      <c r="F437" s="278"/>
      <c r="G437" s="280"/>
      <c r="H437" s="281"/>
      <c r="I437" s="282"/>
      <c r="O437" s="43"/>
      <c r="P437" s="43"/>
      <c r="Q437" s="43"/>
      <c r="R437" s="43"/>
      <c r="S437" s="43"/>
      <c r="T437" s="43"/>
      <c r="U437" s="43"/>
      <c r="V437" s="43"/>
      <c r="W437" s="43"/>
      <c r="X437" s="47"/>
      <c r="Y437" s="47"/>
      <c r="Z437" s="47"/>
    </row>
    <row r="438" spans="1:26" ht="25.5" thickBot="1" thickTop="1">
      <c r="A438" s="190"/>
      <c r="B438" s="191" t="s">
        <v>71</v>
      </c>
      <c r="C438" s="192">
        <f>SUM(C439:C440)</f>
        <v>0</v>
      </c>
      <c r="D438" s="193">
        <f>SUM(D439:D440)</f>
        <v>0</v>
      </c>
      <c r="E438" s="194">
        <f>SUM(E439:E440)</f>
        <v>0</v>
      </c>
      <c r="F438" s="192">
        <f>SUM(F439:F440)</f>
        <v>0</v>
      </c>
      <c r="G438" s="195"/>
      <c r="H438" s="501">
        <v>0</v>
      </c>
      <c r="I438" s="501">
        <v>0</v>
      </c>
      <c r="O438" s="43"/>
      <c r="P438" s="43"/>
      <c r="Q438" s="43"/>
      <c r="R438" s="43"/>
      <c r="S438" s="43"/>
      <c r="T438" s="43"/>
      <c r="U438" s="43"/>
      <c r="V438" s="43"/>
      <c r="W438" s="43"/>
      <c r="X438" s="47"/>
      <c r="Y438" s="47"/>
      <c r="Z438" s="47"/>
    </row>
    <row r="439" spans="1:26" ht="13.5" thickTop="1">
      <c r="A439" s="170"/>
      <c r="B439" s="305"/>
      <c r="C439" s="171"/>
      <c r="D439" s="207"/>
      <c r="E439" s="172"/>
      <c r="F439" s="514"/>
      <c r="G439" s="64"/>
      <c r="H439" s="64"/>
      <c r="I439" s="174"/>
      <c r="O439" s="43"/>
      <c r="P439" s="43"/>
      <c r="Q439" s="43"/>
      <c r="R439" s="43"/>
      <c r="S439" s="43"/>
      <c r="T439" s="43"/>
      <c r="U439" s="43"/>
      <c r="V439" s="43"/>
      <c r="W439" s="43"/>
      <c r="X439" s="47"/>
      <c r="Y439" s="47"/>
      <c r="Z439" s="47"/>
    </row>
    <row r="440" spans="1:26" ht="13.5" thickBot="1">
      <c r="A440" s="101"/>
      <c r="B440" s="300"/>
      <c r="C440" s="283"/>
      <c r="D440" s="283"/>
      <c r="E440" s="283"/>
      <c r="F440" s="283"/>
      <c r="G440" s="52"/>
      <c r="H440" s="52"/>
      <c r="I440" s="91"/>
      <c r="O440" s="43"/>
      <c r="P440" s="43"/>
      <c r="Q440" s="43"/>
      <c r="R440" s="43"/>
      <c r="S440" s="43"/>
      <c r="T440" s="43"/>
      <c r="U440" s="43"/>
      <c r="V440" s="43"/>
      <c r="W440" s="43"/>
      <c r="X440" s="47"/>
      <c r="Y440" s="47"/>
      <c r="Z440" s="47"/>
    </row>
    <row r="441" spans="1:26" ht="25.5" thickBot="1" thickTop="1">
      <c r="A441" s="190"/>
      <c r="B441" s="191" t="s">
        <v>821</v>
      </c>
      <c r="C441" s="192">
        <v>52142.08</v>
      </c>
      <c r="D441" s="193">
        <v>15011.73</v>
      </c>
      <c r="E441" s="194">
        <v>3354.27</v>
      </c>
      <c r="F441" s="192">
        <v>63799.54</v>
      </c>
      <c r="G441" s="195"/>
      <c r="H441" s="501">
        <v>0</v>
      </c>
      <c r="I441" s="501">
        <v>0</v>
      </c>
      <c r="O441" s="43"/>
      <c r="P441" s="43"/>
      <c r="Q441" s="43"/>
      <c r="R441" s="43"/>
      <c r="S441" s="43"/>
      <c r="T441" s="43"/>
      <c r="U441" s="43"/>
      <c r="V441" s="43"/>
      <c r="W441" s="43"/>
      <c r="X441" s="47"/>
      <c r="Y441" s="47"/>
      <c r="Z441" s="47"/>
    </row>
    <row r="442" spans="15:26" ht="13.5" thickTop="1">
      <c r="O442" s="43"/>
      <c r="P442" s="43"/>
      <c r="Q442" s="43"/>
      <c r="R442" s="43"/>
      <c r="S442" s="43"/>
      <c r="T442" s="43"/>
      <c r="U442" s="43"/>
      <c r="V442" s="43"/>
      <c r="W442" s="43"/>
      <c r="X442" s="47"/>
      <c r="Y442" s="47"/>
      <c r="Z442" s="47"/>
    </row>
    <row r="443" spans="1:26" ht="13.5" thickBot="1">
      <c r="A443" s="687" t="s">
        <v>895</v>
      </c>
      <c r="B443" s="687"/>
      <c r="C443" s="687"/>
      <c r="D443" s="687"/>
      <c r="E443" s="687"/>
      <c r="F443" s="687"/>
      <c r="G443" s="687"/>
      <c r="H443" s="687"/>
      <c r="I443" s="687"/>
      <c r="O443" s="43"/>
      <c r="P443" s="43"/>
      <c r="Q443" s="43"/>
      <c r="R443" s="43"/>
      <c r="S443" s="43"/>
      <c r="T443" s="43"/>
      <c r="U443" s="43"/>
      <c r="V443" s="43"/>
      <c r="W443" s="43"/>
      <c r="X443" s="47"/>
      <c r="Y443" s="47"/>
      <c r="Z443" s="47"/>
    </row>
    <row r="444" spans="1:26" ht="35.25" thickBot="1" thickTop="1">
      <c r="A444" s="118" t="s">
        <v>1</v>
      </c>
      <c r="B444" s="78" t="s">
        <v>2</v>
      </c>
      <c r="C444" s="78" t="s">
        <v>654</v>
      </c>
      <c r="D444" s="78" t="s">
        <v>3</v>
      </c>
      <c r="E444" s="79" t="s">
        <v>4</v>
      </c>
      <c r="F444" s="78" t="s">
        <v>709</v>
      </c>
      <c r="G444" s="78" t="s">
        <v>5</v>
      </c>
      <c r="H444" s="78" t="s">
        <v>710</v>
      </c>
      <c r="I444" s="77" t="s">
        <v>711</v>
      </c>
      <c r="O444" s="43"/>
      <c r="P444" s="43"/>
      <c r="Q444" s="43"/>
      <c r="R444" s="43"/>
      <c r="S444" s="43"/>
      <c r="T444" s="43"/>
      <c r="U444" s="43"/>
      <c r="V444" s="43"/>
      <c r="W444" s="43"/>
      <c r="X444" s="47"/>
      <c r="Y444" s="47"/>
      <c r="Z444" s="47"/>
    </row>
    <row r="445" spans="1:26" ht="14.25" thickBot="1" thickTop="1">
      <c r="A445" s="408" t="s">
        <v>6</v>
      </c>
      <c r="B445" s="409" t="s">
        <v>7</v>
      </c>
      <c r="C445" s="409" t="s">
        <v>8</v>
      </c>
      <c r="D445" s="409" t="s">
        <v>9</v>
      </c>
      <c r="E445" s="409" t="s">
        <v>10</v>
      </c>
      <c r="F445" s="409" t="s">
        <v>11</v>
      </c>
      <c r="G445" s="409" t="s">
        <v>12</v>
      </c>
      <c r="H445" s="409" t="s">
        <v>13</v>
      </c>
      <c r="I445" s="410" t="s">
        <v>14</v>
      </c>
      <c r="O445" s="43"/>
      <c r="P445" s="43"/>
      <c r="Q445" s="43"/>
      <c r="R445" s="43"/>
      <c r="S445" s="43"/>
      <c r="T445" s="43"/>
      <c r="U445" s="43"/>
      <c r="V445" s="43"/>
      <c r="W445" s="43"/>
      <c r="X445" s="47"/>
      <c r="Y445" s="47"/>
      <c r="Z445" s="47"/>
    </row>
    <row r="446" spans="1:26" ht="14.25" thickBot="1" thickTop="1">
      <c r="A446" s="179"/>
      <c r="B446" s="180" t="s">
        <v>15</v>
      </c>
      <c r="C446" s="181">
        <v>0</v>
      </c>
      <c r="D446" s="273">
        <v>0</v>
      </c>
      <c r="E446" s="273">
        <v>0</v>
      </c>
      <c r="F446" s="181">
        <v>0</v>
      </c>
      <c r="G446" s="189"/>
      <c r="H446" s="181">
        <v>0</v>
      </c>
      <c r="I446" s="181">
        <v>0</v>
      </c>
      <c r="O446" s="43"/>
      <c r="P446" s="43"/>
      <c r="Q446" s="43"/>
      <c r="R446" s="43"/>
      <c r="S446" s="43"/>
      <c r="T446" s="43"/>
      <c r="U446" s="43"/>
      <c r="V446" s="43"/>
      <c r="W446" s="43"/>
      <c r="X446" s="47"/>
      <c r="Y446" s="47"/>
      <c r="Z446" s="47"/>
    </row>
    <row r="447" spans="1:26" ht="14.25" thickBot="1" thickTop="1">
      <c r="A447" s="356"/>
      <c r="C447" s="356"/>
      <c r="D447" s="356"/>
      <c r="E447" s="356"/>
      <c r="F447" s="356"/>
      <c r="G447" s="356"/>
      <c r="H447" s="356"/>
      <c r="I447" s="356"/>
      <c r="O447" s="43"/>
      <c r="P447" s="43"/>
      <c r="Q447" s="43"/>
      <c r="R447" s="43"/>
      <c r="S447" s="43"/>
      <c r="T447" s="43"/>
      <c r="U447" s="43"/>
      <c r="V447" s="43"/>
      <c r="W447" s="43"/>
      <c r="X447" s="47"/>
      <c r="Y447" s="47"/>
      <c r="Z447" s="47"/>
    </row>
    <row r="448" spans="1:26" ht="25.5" thickBot="1" thickTop="1">
      <c r="A448" s="314"/>
      <c r="B448" s="315" t="s">
        <v>57</v>
      </c>
      <c r="C448" s="181">
        <v>0</v>
      </c>
      <c r="D448" s="273">
        <f>SUM(D453:D453)</f>
        <v>0</v>
      </c>
      <c r="E448" s="273">
        <f>SUM(E453:E453)</f>
        <v>0</v>
      </c>
      <c r="F448" s="181">
        <v>0</v>
      </c>
      <c r="G448" s="521"/>
      <c r="H448" s="181">
        <f>SUM(H453:H453)</f>
        <v>0</v>
      </c>
      <c r="I448" s="181">
        <f>SUM(I453:I453)</f>
        <v>0</v>
      </c>
      <c r="O448" s="43"/>
      <c r="P448" s="43"/>
      <c r="Q448" s="43"/>
      <c r="R448" s="43"/>
      <c r="S448" s="43"/>
      <c r="T448" s="43"/>
      <c r="U448" s="43"/>
      <c r="V448" s="43"/>
      <c r="W448" s="43"/>
      <c r="X448" s="47"/>
      <c r="Y448" s="47"/>
      <c r="Z448" s="47"/>
    </row>
    <row r="449" spans="1:26" ht="13.5" thickTop="1">
      <c r="A449" s="99" t="s">
        <v>6</v>
      </c>
      <c r="B449" s="149"/>
      <c r="C449" s="522"/>
      <c r="D449" s="522"/>
      <c r="E449" s="523"/>
      <c r="F449" s="522"/>
      <c r="G449" s="524"/>
      <c r="H449" s="524"/>
      <c r="I449" s="525"/>
      <c r="O449" s="43"/>
      <c r="P449" s="43"/>
      <c r="Q449" s="43"/>
      <c r="R449" s="43"/>
      <c r="S449" s="43"/>
      <c r="T449" s="43"/>
      <c r="U449" s="43"/>
      <c r="V449" s="43"/>
      <c r="W449" s="43"/>
      <c r="X449" s="47"/>
      <c r="Y449" s="47"/>
      <c r="Z449" s="47"/>
    </row>
    <row r="450" spans="1:26" ht="13.5" thickBot="1">
      <c r="A450" s="516"/>
      <c r="C450" s="356"/>
      <c r="D450" s="356"/>
      <c r="E450" s="356"/>
      <c r="F450" s="356"/>
      <c r="G450" s="356"/>
      <c r="H450" s="356"/>
      <c r="I450" s="526"/>
      <c r="O450" s="43"/>
      <c r="P450" s="43"/>
      <c r="Q450" s="43"/>
      <c r="R450" s="43"/>
      <c r="S450" s="43"/>
      <c r="T450" s="43"/>
      <c r="U450" s="43"/>
      <c r="V450" s="43"/>
      <c r="W450" s="43"/>
      <c r="X450" s="47"/>
      <c r="Y450" s="47"/>
      <c r="Z450" s="47"/>
    </row>
    <row r="451" spans="1:26" ht="37.5" thickBot="1" thickTop="1">
      <c r="A451" s="187"/>
      <c r="B451" s="422" t="s">
        <v>67</v>
      </c>
      <c r="C451" s="188">
        <f>SUM(C452:C453)</f>
        <v>11660</v>
      </c>
      <c r="D451" s="188">
        <f>SUM(D452:D453)</f>
        <v>0</v>
      </c>
      <c r="E451" s="188">
        <f>SUM(E452:E453)</f>
        <v>0</v>
      </c>
      <c r="F451" s="188">
        <f>SUM(F452:F453)</f>
        <v>11660</v>
      </c>
      <c r="G451" s="527"/>
      <c r="H451" s="181">
        <f>SUM(H454:H454)</f>
        <v>0</v>
      </c>
      <c r="I451" s="181">
        <f>SUM(I454:I454)</f>
        <v>0</v>
      </c>
      <c r="O451" s="43"/>
      <c r="P451" s="43"/>
      <c r="Q451" s="43"/>
      <c r="R451" s="43"/>
      <c r="S451" s="43"/>
      <c r="T451" s="43"/>
      <c r="U451" s="43"/>
      <c r="V451" s="43"/>
      <c r="W451" s="43"/>
      <c r="X451" s="47"/>
      <c r="Y451" s="47"/>
      <c r="Z451" s="47"/>
    </row>
    <row r="452" spans="1:26" ht="13.5" thickTop="1">
      <c r="A452" s="102">
        <v>1</v>
      </c>
      <c r="B452" s="70" t="s">
        <v>822</v>
      </c>
      <c r="C452" s="73">
        <v>6200</v>
      </c>
      <c r="D452" s="263">
        <v>0</v>
      </c>
      <c r="E452" s="310">
        <v>0</v>
      </c>
      <c r="F452" s="73">
        <v>6200</v>
      </c>
      <c r="G452" s="75"/>
      <c r="H452" s="263">
        <v>0</v>
      </c>
      <c r="I452" s="310">
        <v>0</v>
      </c>
      <c r="O452" s="43"/>
      <c r="P452" s="43"/>
      <c r="Q452" s="43"/>
      <c r="R452" s="43"/>
      <c r="S452" s="43"/>
      <c r="T452" s="43"/>
      <c r="U452" s="43"/>
      <c r="V452" s="43"/>
      <c r="W452" s="43"/>
      <c r="X452" s="47"/>
      <c r="Y452" s="47"/>
      <c r="Z452" s="47"/>
    </row>
    <row r="453" spans="1:26" ht="13.5" thickBot="1">
      <c r="A453" s="102">
        <v>2</v>
      </c>
      <c r="B453" s="70" t="s">
        <v>823</v>
      </c>
      <c r="C453" s="73">
        <v>5460</v>
      </c>
      <c r="D453" s="263">
        <v>0</v>
      </c>
      <c r="E453" s="310">
        <v>0</v>
      </c>
      <c r="F453" s="73">
        <v>5460</v>
      </c>
      <c r="G453" s="75"/>
      <c r="H453" s="263">
        <v>0</v>
      </c>
      <c r="I453" s="310">
        <v>0</v>
      </c>
      <c r="O453" s="43"/>
      <c r="P453" s="43"/>
      <c r="Q453" s="43"/>
      <c r="R453" s="43"/>
      <c r="S453" s="43"/>
      <c r="T453" s="43"/>
      <c r="U453" s="43"/>
      <c r="V453" s="43"/>
      <c r="W453" s="43"/>
      <c r="X453" s="47"/>
      <c r="Y453" s="47"/>
      <c r="Z453" s="47"/>
    </row>
    <row r="454" spans="1:26" ht="25.5" thickBot="1" thickTop="1">
      <c r="A454" s="517"/>
      <c r="B454" s="528" t="s">
        <v>313</v>
      </c>
      <c r="C454" s="529">
        <f>SUM(C455:C459)</f>
        <v>28644</v>
      </c>
      <c r="D454" s="530">
        <f>SUM(D455:D459)</f>
        <v>0</v>
      </c>
      <c r="E454" s="530">
        <v>0</v>
      </c>
      <c r="F454" s="530">
        <f>SUM(F455:F459)</f>
        <v>28644</v>
      </c>
      <c r="G454" s="531"/>
      <c r="H454" s="532">
        <f>SUM(H459:H459)</f>
        <v>0</v>
      </c>
      <c r="I454" s="532">
        <f>SUM(I459:I459)</f>
        <v>0</v>
      </c>
      <c r="O454" s="43"/>
      <c r="P454" s="43"/>
      <c r="Q454" s="43"/>
      <c r="R454" s="43"/>
      <c r="S454" s="43"/>
      <c r="T454" s="43"/>
      <c r="U454" s="43"/>
      <c r="V454" s="43"/>
      <c r="W454" s="43"/>
      <c r="X454" s="47"/>
      <c r="Y454" s="47"/>
      <c r="Z454" s="47"/>
    </row>
    <row r="455" spans="1:26" ht="13.5" thickTop="1">
      <c r="A455" s="151">
        <v>1</v>
      </c>
      <c r="B455" s="533" t="s">
        <v>824</v>
      </c>
      <c r="C455" s="534">
        <v>3867.4</v>
      </c>
      <c r="D455" s="294">
        <v>0</v>
      </c>
      <c r="E455" s="294">
        <v>0</v>
      </c>
      <c r="F455" s="294">
        <v>3867.4</v>
      </c>
      <c r="G455" s="535"/>
      <c r="H455" s="263">
        <v>0</v>
      </c>
      <c r="I455" s="310">
        <v>0</v>
      </c>
      <c r="O455" s="43"/>
      <c r="P455" s="43"/>
      <c r="Q455" s="43"/>
      <c r="R455" s="43"/>
      <c r="S455" s="43"/>
      <c r="T455" s="43"/>
      <c r="U455" s="43"/>
      <c r="V455" s="43"/>
      <c r="W455" s="43"/>
      <c r="X455" s="47"/>
      <c r="Y455" s="47"/>
      <c r="Z455" s="47"/>
    </row>
    <row r="456" spans="1:26" ht="12.75">
      <c r="A456" s="151">
        <v>2</v>
      </c>
      <c r="B456" s="533" t="s">
        <v>825</v>
      </c>
      <c r="C456" s="534">
        <v>6832</v>
      </c>
      <c r="D456" s="294">
        <v>0</v>
      </c>
      <c r="E456" s="294">
        <v>0</v>
      </c>
      <c r="F456" s="294">
        <v>6832</v>
      </c>
      <c r="G456" s="535"/>
      <c r="H456" s="263">
        <v>0</v>
      </c>
      <c r="I456" s="310">
        <v>0</v>
      </c>
      <c r="O456" s="43"/>
      <c r="P456" s="43"/>
      <c r="Q456" s="43"/>
      <c r="R456" s="43"/>
      <c r="S456" s="43"/>
      <c r="T456" s="43"/>
      <c r="U456" s="43"/>
      <c r="V456" s="43"/>
      <c r="W456" s="43"/>
      <c r="X456" s="47"/>
      <c r="Y456" s="47"/>
      <c r="Z456" s="47"/>
    </row>
    <row r="457" spans="1:26" ht="12.75">
      <c r="A457" s="151">
        <v>3</v>
      </c>
      <c r="B457" s="533" t="s">
        <v>826</v>
      </c>
      <c r="C457" s="534">
        <v>5099.6</v>
      </c>
      <c r="D457" s="294">
        <v>0</v>
      </c>
      <c r="E457" s="294">
        <v>0</v>
      </c>
      <c r="F457" s="294">
        <v>5099.6</v>
      </c>
      <c r="G457" s="535"/>
      <c r="H457" s="263">
        <v>0</v>
      </c>
      <c r="I457" s="310">
        <v>0</v>
      </c>
      <c r="O457" s="43"/>
      <c r="P457" s="43"/>
      <c r="Q457" s="43"/>
      <c r="R457" s="43"/>
      <c r="S457" s="43"/>
      <c r="T457" s="43"/>
      <c r="U457" s="43"/>
      <c r="V457" s="43"/>
      <c r="W457" s="43"/>
      <c r="X457" s="47"/>
      <c r="Y457" s="47"/>
      <c r="Z457" s="47"/>
    </row>
    <row r="458" spans="1:26" ht="12.75">
      <c r="A458" s="292">
        <v>4</v>
      </c>
      <c r="B458" s="533" t="s">
        <v>827</v>
      </c>
      <c r="C458" s="534">
        <v>4000</v>
      </c>
      <c r="D458" s="294">
        <v>0</v>
      </c>
      <c r="E458" s="294">
        <v>0</v>
      </c>
      <c r="F458" s="294">
        <v>4000</v>
      </c>
      <c r="G458" s="535"/>
      <c r="H458" s="263">
        <v>0</v>
      </c>
      <c r="I458" s="310">
        <v>0</v>
      </c>
      <c r="O458" s="43"/>
      <c r="P458" s="43"/>
      <c r="Q458" s="43"/>
      <c r="R458" s="43"/>
      <c r="S458" s="43"/>
      <c r="T458" s="43"/>
      <c r="U458" s="43"/>
      <c r="V458" s="43"/>
      <c r="W458" s="43"/>
      <c r="X458" s="47"/>
      <c r="Y458" s="47"/>
      <c r="Z458" s="47"/>
    </row>
    <row r="459" spans="1:26" ht="13.5" thickBot="1">
      <c r="A459" s="536">
        <v>5</v>
      </c>
      <c r="B459" s="537" t="s">
        <v>828</v>
      </c>
      <c r="C459" s="538">
        <v>8845</v>
      </c>
      <c r="D459" s="539">
        <v>0</v>
      </c>
      <c r="E459" s="539">
        <v>0</v>
      </c>
      <c r="F459" s="539">
        <v>8845</v>
      </c>
      <c r="G459" s="535"/>
      <c r="H459" s="263">
        <v>0</v>
      </c>
      <c r="I459" s="310">
        <v>0</v>
      </c>
      <c r="O459" s="43"/>
      <c r="P459" s="43"/>
      <c r="Q459" s="43"/>
      <c r="R459" s="43"/>
      <c r="S459" s="43"/>
      <c r="T459" s="43"/>
      <c r="U459" s="43"/>
      <c r="V459" s="43"/>
      <c r="W459" s="43"/>
      <c r="X459" s="47"/>
      <c r="Y459" s="47"/>
      <c r="Z459" s="47"/>
    </row>
    <row r="460" spans="1:26" ht="14.25" thickBot="1" thickTop="1">
      <c r="A460" s="519"/>
      <c r="B460" s="186" t="s">
        <v>68</v>
      </c>
      <c r="C460" s="184">
        <f>SUM(C461:C463)</f>
        <v>63896</v>
      </c>
      <c r="D460" s="184">
        <v>0</v>
      </c>
      <c r="E460" s="184">
        <v>0</v>
      </c>
      <c r="F460" s="184">
        <f>SUM(F461:F463)</f>
        <v>63896</v>
      </c>
      <c r="G460" s="540"/>
      <c r="H460" s="181">
        <v>0</v>
      </c>
      <c r="I460" s="181">
        <v>0</v>
      </c>
      <c r="O460" s="43"/>
      <c r="P460" s="43"/>
      <c r="Q460" s="43"/>
      <c r="R460" s="43"/>
      <c r="S460" s="43"/>
      <c r="T460" s="43"/>
      <c r="U460" s="43"/>
      <c r="V460" s="43"/>
      <c r="W460" s="43"/>
      <c r="X460" s="47"/>
      <c r="Y460" s="47"/>
      <c r="Z460" s="47"/>
    </row>
    <row r="461" spans="1:26" ht="13.5" thickTop="1">
      <c r="A461" s="100">
        <v>1</v>
      </c>
      <c r="B461" s="510" t="s">
        <v>829</v>
      </c>
      <c r="C461" s="171">
        <v>5000</v>
      </c>
      <c r="D461" s="511">
        <v>0</v>
      </c>
      <c r="E461" s="171">
        <v>0</v>
      </c>
      <c r="F461" s="171">
        <v>5000</v>
      </c>
      <c r="G461" s="541"/>
      <c r="H461" s="263">
        <v>0</v>
      </c>
      <c r="I461" s="310">
        <v>0</v>
      </c>
      <c r="O461" s="43"/>
      <c r="P461" s="43"/>
      <c r="Q461" s="43"/>
      <c r="R461" s="43"/>
      <c r="S461" s="43"/>
      <c r="T461" s="43"/>
      <c r="U461" s="43"/>
      <c r="V461" s="43"/>
      <c r="W461" s="43"/>
      <c r="X461" s="47"/>
      <c r="Y461" s="47"/>
      <c r="Z461" s="47"/>
    </row>
    <row r="462" spans="1:26" ht="12.75">
      <c r="A462" s="100">
        <v>2</v>
      </c>
      <c r="B462" s="542" t="s">
        <v>830</v>
      </c>
      <c r="C462" s="171">
        <v>14000</v>
      </c>
      <c r="D462" s="511">
        <v>0</v>
      </c>
      <c r="E462" s="171">
        <v>0</v>
      </c>
      <c r="F462" s="171">
        <v>14000</v>
      </c>
      <c r="G462" s="541"/>
      <c r="H462" s="263">
        <v>0</v>
      </c>
      <c r="I462" s="310">
        <v>0</v>
      </c>
      <c r="O462" s="43"/>
      <c r="P462" s="43"/>
      <c r="Q462" s="43"/>
      <c r="R462" s="43"/>
      <c r="S462" s="43"/>
      <c r="T462" s="43"/>
      <c r="U462" s="43"/>
      <c r="V462" s="43"/>
      <c r="W462" s="43"/>
      <c r="X462" s="47"/>
      <c r="Y462" s="47"/>
      <c r="Z462" s="47"/>
    </row>
    <row r="463" spans="1:26" ht="13.5" thickBot="1">
      <c r="A463" s="75">
        <v>3</v>
      </c>
      <c r="B463" s="71" t="s">
        <v>831</v>
      </c>
      <c r="C463" s="73">
        <v>44896</v>
      </c>
      <c r="D463" s="263">
        <v>0</v>
      </c>
      <c r="E463" s="73">
        <v>0</v>
      </c>
      <c r="F463" s="73">
        <v>44896</v>
      </c>
      <c r="G463" s="376"/>
      <c r="H463" s="263">
        <v>0</v>
      </c>
      <c r="I463" s="310">
        <v>0</v>
      </c>
      <c r="O463" s="43"/>
      <c r="P463" s="43"/>
      <c r="Q463" s="43"/>
      <c r="R463" s="43"/>
      <c r="S463" s="43"/>
      <c r="T463" s="43"/>
      <c r="U463" s="43"/>
      <c r="V463" s="43"/>
      <c r="W463" s="43"/>
      <c r="X463" s="47"/>
      <c r="Y463" s="47"/>
      <c r="Z463" s="47"/>
    </row>
    <row r="464" spans="1:26" ht="14.25" thickBot="1" thickTop="1">
      <c r="A464" s="189"/>
      <c r="B464" s="186" t="s">
        <v>69</v>
      </c>
      <c r="C464" s="184">
        <f>SUM(C465:C465)</f>
        <v>140000</v>
      </c>
      <c r="D464" s="188">
        <f>SUM(D465:D465)</f>
        <v>0</v>
      </c>
      <c r="E464" s="188">
        <f>SUM(E465:E465)</f>
        <v>0</v>
      </c>
      <c r="F464" s="184">
        <f>SUM(F465:F465)</f>
        <v>140000</v>
      </c>
      <c r="G464" s="521"/>
      <c r="H464" s="181">
        <v>0</v>
      </c>
      <c r="I464" s="181">
        <v>0</v>
      </c>
      <c r="O464" s="43"/>
      <c r="P464" s="43"/>
      <c r="Q464" s="43"/>
      <c r="R464" s="43"/>
      <c r="S464" s="43"/>
      <c r="T464" s="43"/>
      <c r="U464" s="43"/>
      <c r="V464" s="43"/>
      <c r="W464" s="43"/>
      <c r="X464" s="47"/>
      <c r="Y464" s="47"/>
      <c r="Z464" s="47"/>
    </row>
    <row r="465" spans="1:26" ht="14.25" thickBot="1" thickTop="1">
      <c r="A465" s="277">
        <v>1</v>
      </c>
      <c r="B465" s="543" t="s">
        <v>832</v>
      </c>
      <c r="C465" s="278">
        <v>140000</v>
      </c>
      <c r="D465" s="544">
        <v>0</v>
      </c>
      <c r="E465" s="544">
        <v>0</v>
      </c>
      <c r="F465" s="278">
        <v>140000</v>
      </c>
      <c r="G465" s="545"/>
      <c r="H465" s="263">
        <v>0</v>
      </c>
      <c r="I465" s="310">
        <v>0</v>
      </c>
      <c r="O465" s="43"/>
      <c r="P465" s="43"/>
      <c r="Q465" s="43"/>
      <c r="R465" s="43"/>
      <c r="S465" s="43"/>
      <c r="T465" s="43"/>
      <c r="U465" s="43"/>
      <c r="V465" s="43"/>
      <c r="W465" s="43"/>
      <c r="X465" s="47"/>
      <c r="Y465" s="47"/>
      <c r="Z465" s="47"/>
    </row>
    <row r="466" spans="1:26" ht="25.5" thickBot="1" thickTop="1">
      <c r="A466" s="190"/>
      <c r="B466" s="191" t="s">
        <v>71</v>
      </c>
      <c r="C466" s="192">
        <f>SUM(C467:C467)</f>
        <v>0</v>
      </c>
      <c r="D466" s="193">
        <f>SUM(D467:D467)</f>
        <v>0</v>
      </c>
      <c r="E466" s="194">
        <f>SUM(E467:E467)</f>
        <v>0</v>
      </c>
      <c r="F466" s="192">
        <f>SUM(F467:F467)</f>
        <v>0</v>
      </c>
      <c r="G466" s="190"/>
      <c r="H466" s="181">
        <v>0</v>
      </c>
      <c r="I466" s="181">
        <v>0</v>
      </c>
      <c r="O466" s="43"/>
      <c r="P466" s="43"/>
      <c r="Q466" s="43"/>
      <c r="R466" s="43"/>
      <c r="S466" s="43"/>
      <c r="T466" s="43"/>
      <c r="U466" s="43"/>
      <c r="V466" s="43"/>
      <c r="W466" s="43"/>
      <c r="X466" s="47"/>
      <c r="Y466" s="47"/>
      <c r="Z466" s="47"/>
    </row>
    <row r="467" spans="1:26" ht="14.25" thickBot="1" thickTop="1">
      <c r="A467" s="170"/>
      <c r="B467" s="305"/>
      <c r="C467" s="171"/>
      <c r="D467" s="207"/>
      <c r="E467" s="172"/>
      <c r="F467" s="514"/>
      <c r="G467" s="64"/>
      <c r="H467" s="64"/>
      <c r="I467" s="174"/>
      <c r="O467" s="43"/>
      <c r="P467" s="43"/>
      <c r="Q467" s="43"/>
      <c r="R467" s="43"/>
      <c r="S467" s="43"/>
      <c r="T467" s="43"/>
      <c r="U467" s="43"/>
      <c r="V467" s="43"/>
      <c r="W467" s="43"/>
      <c r="X467" s="47"/>
      <c r="Y467" s="47"/>
      <c r="Z467" s="47"/>
    </row>
    <row r="468" spans="1:26" ht="25.5" thickBot="1" thickTop="1">
      <c r="A468" s="190"/>
      <c r="B468" s="191" t="s">
        <v>821</v>
      </c>
      <c r="C468" s="192">
        <v>17364.91</v>
      </c>
      <c r="D468" s="193">
        <v>3539</v>
      </c>
      <c r="E468" s="194">
        <v>1105.2</v>
      </c>
      <c r="F468" s="192">
        <v>19798.71</v>
      </c>
      <c r="G468" s="190"/>
      <c r="H468" s="181">
        <v>0</v>
      </c>
      <c r="I468" s="181">
        <v>0</v>
      </c>
      <c r="O468" s="43"/>
      <c r="P468" s="43"/>
      <c r="Q468" s="43"/>
      <c r="R468" s="43"/>
      <c r="S468" s="43"/>
      <c r="T468" s="43"/>
      <c r="U468" s="43"/>
      <c r="V468" s="43"/>
      <c r="W468" s="43"/>
      <c r="X468" s="47"/>
      <c r="Y468" s="47"/>
      <c r="Z468" s="47"/>
    </row>
    <row r="469" spans="1:26" ht="13.5" thickTop="1">
      <c r="A469" s="644"/>
      <c r="B469" s="645"/>
      <c r="C469" s="646"/>
      <c r="D469" s="647"/>
      <c r="E469" s="648"/>
      <c r="F469" s="646"/>
      <c r="G469" s="644"/>
      <c r="H469" s="649"/>
      <c r="I469" s="649"/>
      <c r="O469" s="43"/>
      <c r="P469" s="43"/>
      <c r="Q469" s="43"/>
      <c r="R469" s="43"/>
      <c r="S469" s="43"/>
      <c r="T469" s="43"/>
      <c r="U469" s="43"/>
      <c r="V469" s="43"/>
      <c r="W469" s="43"/>
      <c r="X469" s="47"/>
      <c r="Y469" s="47"/>
      <c r="Z469" s="47"/>
    </row>
    <row r="470" spans="1:26" ht="13.5" thickBot="1">
      <c r="A470" s="685" t="s">
        <v>896</v>
      </c>
      <c r="B470" s="686"/>
      <c r="C470" s="686"/>
      <c r="D470" s="686"/>
      <c r="E470" s="686"/>
      <c r="F470" s="686"/>
      <c r="G470" s="686"/>
      <c r="H470" s="686"/>
      <c r="I470" s="686"/>
      <c r="O470" s="43"/>
      <c r="P470" s="43"/>
      <c r="Q470" s="43"/>
      <c r="R470" s="43"/>
      <c r="S470" s="43"/>
      <c r="T470" s="43"/>
      <c r="U470" s="43"/>
      <c r="V470" s="43"/>
      <c r="W470" s="43"/>
      <c r="X470" s="47"/>
      <c r="Y470" s="47"/>
      <c r="Z470" s="47"/>
    </row>
    <row r="471" spans="1:26" ht="35.25" thickBot="1" thickTop="1">
      <c r="A471" s="118" t="s">
        <v>1</v>
      </c>
      <c r="B471" s="78" t="s">
        <v>2</v>
      </c>
      <c r="C471" s="78" t="s">
        <v>654</v>
      </c>
      <c r="D471" s="78" t="s">
        <v>3</v>
      </c>
      <c r="E471" s="79" t="s">
        <v>4</v>
      </c>
      <c r="F471" s="78" t="s">
        <v>709</v>
      </c>
      <c r="G471" s="78" t="s">
        <v>5</v>
      </c>
      <c r="H471" s="78" t="s">
        <v>710</v>
      </c>
      <c r="I471" s="77" t="s">
        <v>833</v>
      </c>
      <c r="O471" s="43"/>
      <c r="P471" s="43"/>
      <c r="Q471" s="43"/>
      <c r="R471" s="43"/>
      <c r="S471" s="43"/>
      <c r="T471" s="43"/>
      <c r="U471" s="43"/>
      <c r="V471" s="43"/>
      <c r="W471" s="43"/>
      <c r="X471" s="47"/>
      <c r="Y471" s="47"/>
      <c r="Z471" s="47"/>
    </row>
    <row r="472" spans="1:26" ht="14.25" thickBot="1" thickTop="1">
      <c r="A472" s="408" t="s">
        <v>6</v>
      </c>
      <c r="B472" s="409" t="s">
        <v>7</v>
      </c>
      <c r="C472" s="409" t="s">
        <v>8</v>
      </c>
      <c r="D472" s="409" t="s">
        <v>9</v>
      </c>
      <c r="E472" s="409" t="s">
        <v>10</v>
      </c>
      <c r="F472" s="409" t="s">
        <v>11</v>
      </c>
      <c r="G472" s="409" t="s">
        <v>12</v>
      </c>
      <c r="H472" s="409" t="s">
        <v>13</v>
      </c>
      <c r="I472" s="410" t="s">
        <v>14</v>
      </c>
      <c r="O472" s="43"/>
      <c r="P472" s="43"/>
      <c r="Q472" s="43"/>
      <c r="R472" s="43"/>
      <c r="S472" s="43"/>
      <c r="T472" s="43"/>
      <c r="U472" s="43"/>
      <c r="V472" s="43"/>
      <c r="W472" s="43"/>
      <c r="X472" s="47"/>
      <c r="Y472" s="47"/>
      <c r="Z472" s="47"/>
    </row>
    <row r="473" spans="1:26" ht="14.25" thickBot="1" thickTop="1">
      <c r="A473" s="179"/>
      <c r="B473" s="180" t="s">
        <v>15</v>
      </c>
      <c r="C473" s="181">
        <f>SUM(C474:C475)</f>
        <v>0</v>
      </c>
      <c r="D473" s="182">
        <f>SUM(D474:D475)</f>
        <v>0</v>
      </c>
      <c r="E473" s="273">
        <f>SUM(E474:E475)</f>
        <v>0</v>
      </c>
      <c r="F473" s="183">
        <f>SUM(F474:F475)</f>
        <v>0</v>
      </c>
      <c r="G473" s="179"/>
      <c r="H473" s="181"/>
      <c r="I473" s="184"/>
      <c r="O473" s="43"/>
      <c r="P473" s="43"/>
      <c r="Q473" s="43"/>
      <c r="R473" s="43"/>
      <c r="S473" s="43"/>
      <c r="T473" s="43"/>
      <c r="U473" s="43"/>
      <c r="V473" s="43"/>
      <c r="W473" s="43"/>
      <c r="X473" s="47"/>
      <c r="Y473" s="47"/>
      <c r="Z473" s="47"/>
    </row>
    <row r="474" spans="1:26" ht="13.5" thickTop="1">
      <c r="A474" s="354" t="s">
        <v>6</v>
      </c>
      <c r="B474" s="295"/>
      <c r="C474" s="493"/>
      <c r="D474" s="520"/>
      <c r="E474" s="520"/>
      <c r="F474" s="493"/>
      <c r="G474" s="495"/>
      <c r="H474" s="155"/>
      <c r="I474" s="156"/>
      <c r="O474" s="43"/>
      <c r="P474" s="43"/>
      <c r="Q474" s="43"/>
      <c r="R474" s="43"/>
      <c r="S474" s="43"/>
      <c r="T474" s="43"/>
      <c r="U474" s="43"/>
      <c r="V474" s="43"/>
      <c r="W474" s="43"/>
      <c r="X474" s="47"/>
      <c r="Y474" s="47"/>
      <c r="Z474" s="47"/>
    </row>
    <row r="475" spans="1:26" ht="13.5" thickBot="1">
      <c r="A475" s="96" t="s">
        <v>7</v>
      </c>
      <c r="B475" s="296"/>
      <c r="C475" s="166"/>
      <c r="D475" s="167"/>
      <c r="E475" s="167"/>
      <c r="F475" s="166"/>
      <c r="G475" s="74"/>
      <c r="H475" s="57"/>
      <c r="I475" s="87"/>
      <c r="O475" s="43"/>
      <c r="P475" s="43"/>
      <c r="Q475" s="43"/>
      <c r="R475" s="43"/>
      <c r="S475" s="43"/>
      <c r="T475" s="43"/>
      <c r="U475" s="43"/>
      <c r="V475" s="43"/>
      <c r="W475" s="43"/>
      <c r="X475" s="47"/>
      <c r="Y475" s="47"/>
      <c r="Z475" s="47"/>
    </row>
    <row r="476" spans="1:26" ht="25.5" thickBot="1" thickTop="1">
      <c r="A476" s="314">
        <v>3</v>
      </c>
      <c r="B476" s="315" t="s">
        <v>772</v>
      </c>
      <c r="C476" s="184">
        <v>18942</v>
      </c>
      <c r="D476" s="316"/>
      <c r="E476" s="316"/>
      <c r="F476" s="184">
        <v>18942</v>
      </c>
      <c r="G476" s="185"/>
      <c r="H476" s="185"/>
      <c r="I476" s="185"/>
      <c r="O476" s="43"/>
      <c r="P476" s="43"/>
      <c r="Q476" s="43"/>
      <c r="R476" s="43"/>
      <c r="S476" s="43"/>
      <c r="T476" s="43"/>
      <c r="U476" s="43"/>
      <c r="V476" s="43"/>
      <c r="W476" s="43"/>
      <c r="X476" s="47"/>
      <c r="Y476" s="47"/>
      <c r="Z476" s="47"/>
    </row>
    <row r="477" spans="1:26" ht="13.5" thickTop="1">
      <c r="A477" s="99"/>
      <c r="B477" s="546" t="s">
        <v>834</v>
      </c>
      <c r="C477" s="522">
        <v>18942</v>
      </c>
      <c r="D477" s="522"/>
      <c r="E477" s="523"/>
      <c r="F477" s="522">
        <v>18942</v>
      </c>
      <c r="G477" s="68"/>
      <c r="H477" s="68"/>
      <c r="I477" s="89"/>
      <c r="O477" s="43"/>
      <c r="P477" s="43"/>
      <c r="Q477" s="43"/>
      <c r="R477" s="43"/>
      <c r="S477" s="43"/>
      <c r="T477" s="43"/>
      <c r="U477" s="43"/>
      <c r="V477" s="43"/>
      <c r="W477" s="43"/>
      <c r="X477" s="47"/>
      <c r="Y477" s="47"/>
      <c r="Z477" s="47"/>
    </row>
    <row r="478" spans="1:26" ht="13.5" thickBot="1">
      <c r="A478" s="96"/>
      <c r="B478" s="58"/>
      <c r="C478" s="166"/>
      <c r="D478" s="547"/>
      <c r="E478" s="167"/>
      <c r="F478" s="166"/>
      <c r="G478" s="57"/>
      <c r="H478" s="57"/>
      <c r="I478" s="87"/>
      <c r="O478" s="43"/>
      <c r="P478" s="43"/>
      <c r="Q478" s="43"/>
      <c r="R478" s="43"/>
      <c r="S478" s="43"/>
      <c r="T478" s="43"/>
      <c r="U478" s="43"/>
      <c r="V478" s="43"/>
      <c r="W478" s="43"/>
      <c r="X478" s="47"/>
      <c r="Y478" s="47"/>
      <c r="Z478" s="47"/>
    </row>
    <row r="479" spans="1:26" ht="37.5" thickBot="1" thickTop="1">
      <c r="A479" s="187">
        <v>4</v>
      </c>
      <c r="B479" s="422" t="s">
        <v>67</v>
      </c>
      <c r="C479" s="188">
        <f>SUM(C480:C480)</f>
        <v>101478.33</v>
      </c>
      <c r="D479" s="188">
        <f>SUM(D480:D480)</f>
        <v>819</v>
      </c>
      <c r="E479" s="188">
        <f>SUM(E480:E480)</f>
        <v>6826.9</v>
      </c>
      <c r="F479" s="188">
        <f>SUM(F480:F480)</f>
        <v>95470.43</v>
      </c>
      <c r="G479" s="425"/>
      <c r="H479" s="425"/>
      <c r="I479" s="425"/>
      <c r="O479" s="43"/>
      <c r="P479" s="43"/>
      <c r="Q479" s="43"/>
      <c r="R479" s="43"/>
      <c r="S479" s="43"/>
      <c r="T479" s="43"/>
      <c r="U479" s="43"/>
      <c r="V479" s="43"/>
      <c r="W479" s="43"/>
      <c r="X479" s="47"/>
      <c r="Y479" s="47"/>
      <c r="Z479" s="47"/>
    </row>
    <row r="480" spans="1:26" ht="22.5" thickBot="1" thickTop="1">
      <c r="A480" s="101"/>
      <c r="B480" s="548" t="s">
        <v>835</v>
      </c>
      <c r="C480" s="166">
        <v>101478.33</v>
      </c>
      <c r="D480" s="283">
        <v>819</v>
      </c>
      <c r="E480" s="345">
        <v>6826.9</v>
      </c>
      <c r="F480" s="166">
        <v>95470.43</v>
      </c>
      <c r="G480" s="70"/>
      <c r="H480" s="70"/>
      <c r="I480" s="173"/>
      <c r="O480" s="43"/>
      <c r="P480" s="43"/>
      <c r="Q480" s="43"/>
      <c r="R480" s="43"/>
      <c r="S480" s="43"/>
      <c r="T480" s="43"/>
      <c r="U480" s="43"/>
      <c r="V480" s="43"/>
      <c r="W480" s="43"/>
      <c r="X480" s="47"/>
      <c r="Y480" s="47"/>
      <c r="Z480" s="47"/>
    </row>
    <row r="481" spans="1:25" ht="25.5" thickBot="1" thickTop="1">
      <c r="A481" s="517"/>
      <c r="B481" s="528" t="s">
        <v>313</v>
      </c>
      <c r="C481" s="549"/>
      <c r="D481" s="530">
        <v>0</v>
      </c>
      <c r="E481" s="530">
        <v>0</v>
      </c>
      <c r="F481" s="530">
        <v>0</v>
      </c>
      <c r="G481" s="550"/>
      <c r="H481" s="551"/>
      <c r="I481" s="552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</row>
    <row r="482" spans="1:25" ht="14.25" thickBot="1" thickTop="1">
      <c r="A482" s="519">
        <v>6</v>
      </c>
      <c r="B482" s="186" t="s">
        <v>68</v>
      </c>
      <c r="C482" s="184">
        <v>71014.1</v>
      </c>
      <c r="D482" s="184"/>
      <c r="E482" s="184">
        <v>3449.5</v>
      </c>
      <c r="F482" s="184">
        <v>67564.6</v>
      </c>
      <c r="G482" s="431"/>
      <c r="H482" s="431"/>
      <c r="I482" s="431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</row>
    <row r="483" spans="1:25" ht="22.5" thickBot="1" thickTop="1">
      <c r="A483" s="100"/>
      <c r="B483" s="553" t="s">
        <v>836</v>
      </c>
      <c r="C483" s="514">
        <v>71014.1</v>
      </c>
      <c r="D483" s="678">
        <v>0</v>
      </c>
      <c r="E483" s="514">
        <v>3449.5</v>
      </c>
      <c r="F483" s="514">
        <v>67564.6</v>
      </c>
      <c r="G483" s="64"/>
      <c r="H483" s="64"/>
      <c r="I483" s="174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</row>
    <row r="484" spans="1:25" ht="14.25" thickBot="1" thickTop="1">
      <c r="A484" s="189"/>
      <c r="B484" s="186" t="s">
        <v>69</v>
      </c>
      <c r="C484" s="184">
        <v>0</v>
      </c>
      <c r="D484" s="188">
        <v>0</v>
      </c>
      <c r="E484" s="188">
        <v>0</v>
      </c>
      <c r="F484" s="184">
        <v>0</v>
      </c>
      <c r="G484" s="185"/>
      <c r="H484" s="185"/>
      <c r="I484" s="185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</row>
    <row r="485" spans="1:25" ht="25.5" thickBot="1" thickTop="1">
      <c r="A485" s="190">
        <v>8</v>
      </c>
      <c r="B485" s="191" t="s">
        <v>71</v>
      </c>
      <c r="C485" s="192">
        <f>SUM(C486:C488)</f>
        <v>852891.5299999999</v>
      </c>
      <c r="D485" s="193">
        <f>SUM(D486:D488)</f>
        <v>59678.07000000001</v>
      </c>
      <c r="E485" s="194">
        <f>SUM(E486:E488)</f>
        <v>49636.61</v>
      </c>
      <c r="F485" s="192">
        <f>SUM(F486:F488)</f>
        <v>862932.99</v>
      </c>
      <c r="G485" s="195"/>
      <c r="H485" s="195"/>
      <c r="I485" s="196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</row>
    <row r="486" spans="1:25" ht="95.25" thickTop="1">
      <c r="A486" s="102"/>
      <c r="B486" s="330" t="s">
        <v>837</v>
      </c>
      <c r="C486" s="555">
        <v>743109.82</v>
      </c>
      <c r="D486" s="217">
        <v>53759.98</v>
      </c>
      <c r="E486" s="217">
        <v>49636.61</v>
      </c>
      <c r="F486" s="555">
        <v>747233.19</v>
      </c>
      <c r="G486" s="52"/>
      <c r="H486" s="52"/>
      <c r="I486" s="91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</row>
    <row r="487" spans="1:25" ht="12.75">
      <c r="A487" s="102"/>
      <c r="B487" s="301"/>
      <c r="C487" s="556"/>
      <c r="D487" s="208"/>
      <c r="E487" s="75"/>
      <c r="F487" s="555"/>
      <c r="G487" s="52"/>
      <c r="H487" s="52"/>
      <c r="I487" s="91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</row>
    <row r="488" spans="1:22" ht="24">
      <c r="A488" s="102"/>
      <c r="B488" s="557" t="s">
        <v>838</v>
      </c>
      <c r="C488" s="558">
        <v>109781.71</v>
      </c>
      <c r="D488" s="559">
        <v>5918.09</v>
      </c>
      <c r="E488" s="560"/>
      <c r="F488" s="558">
        <v>115699.8</v>
      </c>
      <c r="G488" s="559"/>
      <c r="H488" s="561"/>
      <c r="I488" s="562"/>
      <c r="O488" s="43"/>
      <c r="P488" s="43"/>
      <c r="Q488" s="43"/>
      <c r="R488" s="43"/>
      <c r="S488" s="43"/>
      <c r="T488" s="43"/>
      <c r="U488" s="43"/>
      <c r="V488" s="43"/>
    </row>
    <row r="489" spans="1:22" ht="12.75">
      <c r="A489" s="650"/>
      <c r="B489" s="651"/>
      <c r="C489" s="652"/>
      <c r="D489" s="653"/>
      <c r="E489" s="654"/>
      <c r="F489" s="652"/>
      <c r="G489" s="653"/>
      <c r="H489" s="655"/>
      <c r="I489" s="655"/>
      <c r="O489" s="43"/>
      <c r="P489" s="43"/>
      <c r="Q489" s="43"/>
      <c r="R489" s="43"/>
      <c r="S489" s="43"/>
      <c r="T489" s="43"/>
      <c r="U489" s="43"/>
      <c r="V489" s="43"/>
    </row>
    <row r="490" spans="1:22" ht="13.5" thickBot="1">
      <c r="A490" s="683" t="s">
        <v>897</v>
      </c>
      <c r="B490" s="684"/>
      <c r="C490" s="684"/>
      <c r="D490" s="684"/>
      <c r="E490" s="684"/>
      <c r="F490" s="684"/>
      <c r="G490" s="684"/>
      <c r="H490" s="684"/>
      <c r="I490" s="684"/>
      <c r="O490" s="43"/>
      <c r="P490" s="43"/>
      <c r="Q490" s="43"/>
      <c r="R490" s="43"/>
      <c r="S490" s="43"/>
      <c r="T490" s="43"/>
      <c r="U490" s="43"/>
      <c r="V490" s="43"/>
    </row>
    <row r="491" spans="1:22" ht="35.25" thickBot="1" thickTop="1">
      <c r="A491" s="118" t="s">
        <v>1</v>
      </c>
      <c r="B491" s="78" t="s">
        <v>2</v>
      </c>
      <c r="C491" s="78" t="s">
        <v>654</v>
      </c>
      <c r="D491" s="78" t="s">
        <v>3</v>
      </c>
      <c r="E491" s="79" t="s">
        <v>4</v>
      </c>
      <c r="F491" s="78" t="s">
        <v>709</v>
      </c>
      <c r="G491" s="78" t="s">
        <v>5</v>
      </c>
      <c r="H491" s="78" t="s">
        <v>839</v>
      </c>
      <c r="I491" s="77" t="s">
        <v>840</v>
      </c>
      <c r="O491" s="43"/>
      <c r="P491" s="43"/>
      <c r="Q491" s="43"/>
      <c r="R491" s="43"/>
      <c r="S491" s="43"/>
      <c r="T491" s="43"/>
      <c r="U491" s="43"/>
      <c r="V491" s="43"/>
    </row>
    <row r="492" spans="1:22" ht="14.25" thickBot="1" thickTop="1">
      <c r="A492" s="408" t="s">
        <v>6</v>
      </c>
      <c r="B492" s="409" t="s">
        <v>7</v>
      </c>
      <c r="C492" s="409" t="s">
        <v>8</v>
      </c>
      <c r="D492" s="409" t="s">
        <v>9</v>
      </c>
      <c r="E492" s="409" t="s">
        <v>10</v>
      </c>
      <c r="F492" s="409" t="s">
        <v>11</v>
      </c>
      <c r="G492" s="409" t="s">
        <v>12</v>
      </c>
      <c r="H492" s="409" t="s">
        <v>13</v>
      </c>
      <c r="I492" s="410" t="s">
        <v>14</v>
      </c>
      <c r="O492" s="43"/>
      <c r="P492" s="43"/>
      <c r="Q492" s="43"/>
      <c r="R492" s="43"/>
      <c r="S492" s="43"/>
      <c r="T492" s="43"/>
      <c r="U492" s="43"/>
      <c r="V492" s="43"/>
    </row>
    <row r="493" spans="1:22" ht="14.25" thickBot="1" thickTop="1">
      <c r="A493" s="179"/>
      <c r="B493" s="180" t="s">
        <v>15</v>
      </c>
      <c r="C493" s="411">
        <f>SUM(C494:C498)</f>
        <v>8760348</v>
      </c>
      <c r="D493" s="411">
        <f>SUM(D494:D498)</f>
        <v>0</v>
      </c>
      <c r="E493" s="411">
        <f>SUM(E494:E498)</f>
        <v>124183.23999999999</v>
      </c>
      <c r="F493" s="411">
        <f>SUM(F494:F498)</f>
        <v>8636164.760000002</v>
      </c>
      <c r="G493" s="189"/>
      <c r="H493" s="181"/>
      <c r="I493" s="184"/>
      <c r="O493" s="43"/>
      <c r="P493" s="43"/>
      <c r="Q493" s="43"/>
      <c r="R493" s="43"/>
      <c r="S493" s="43"/>
      <c r="T493" s="43"/>
      <c r="U493" s="43"/>
      <c r="V493" s="43"/>
    </row>
    <row r="494" spans="1:22" ht="13.5" thickTop="1">
      <c r="A494" s="354" t="s">
        <v>6</v>
      </c>
      <c r="B494" s="295" t="s">
        <v>841</v>
      </c>
      <c r="C494" s="563">
        <v>701711.65</v>
      </c>
      <c r="D494" s="564">
        <v>0</v>
      </c>
      <c r="E494" s="563">
        <v>0</v>
      </c>
      <c r="F494" s="563">
        <v>701711.65</v>
      </c>
      <c r="G494" s="495"/>
      <c r="H494" s="155"/>
      <c r="I494" s="156"/>
      <c r="O494" s="43"/>
      <c r="P494" s="43"/>
      <c r="Q494" s="43"/>
      <c r="R494" s="43"/>
      <c r="S494" s="43"/>
      <c r="T494" s="43"/>
      <c r="U494" s="43"/>
      <c r="V494" s="43"/>
    </row>
    <row r="495" spans="1:22" ht="12.75">
      <c r="A495" s="96" t="s">
        <v>7</v>
      </c>
      <c r="B495" s="58" t="s">
        <v>842</v>
      </c>
      <c r="C495" s="565">
        <v>20708</v>
      </c>
      <c r="D495" s="566">
        <v>0</v>
      </c>
      <c r="E495" s="565">
        <v>0</v>
      </c>
      <c r="F495" s="565">
        <v>20708</v>
      </c>
      <c r="G495" s="167"/>
      <c r="H495" s="57"/>
      <c r="I495" s="87"/>
      <c r="O495" s="43"/>
      <c r="P495" s="43"/>
      <c r="Q495" s="43"/>
      <c r="R495" s="43"/>
      <c r="S495" s="43"/>
      <c r="T495" s="43"/>
      <c r="U495" s="43"/>
      <c r="V495" s="43"/>
    </row>
    <row r="496" spans="1:22" ht="12.75">
      <c r="A496" s="96" t="s">
        <v>8</v>
      </c>
      <c r="B496" s="58" t="s">
        <v>843</v>
      </c>
      <c r="C496" s="565">
        <v>5485340.8</v>
      </c>
      <c r="D496" s="566">
        <v>0</v>
      </c>
      <c r="E496" s="565">
        <v>94564.81</v>
      </c>
      <c r="F496" s="565">
        <v>5390775.99</v>
      </c>
      <c r="G496" s="217"/>
      <c r="H496" s="57"/>
      <c r="I496" s="87"/>
      <c r="O496" s="43"/>
      <c r="P496" s="43"/>
      <c r="Q496" s="43"/>
      <c r="R496" s="43"/>
      <c r="S496" s="43"/>
      <c r="T496" s="43"/>
      <c r="U496" s="43"/>
      <c r="V496" s="43"/>
    </row>
    <row r="497" spans="1:22" ht="12.75">
      <c r="A497" s="96" t="s">
        <v>9</v>
      </c>
      <c r="B497" s="48" t="s">
        <v>844</v>
      </c>
      <c r="C497" s="565">
        <v>660032.08</v>
      </c>
      <c r="D497" s="566">
        <v>0</v>
      </c>
      <c r="E497" s="565">
        <v>0</v>
      </c>
      <c r="F497" s="565">
        <v>660032.08</v>
      </c>
      <c r="G497" s="217"/>
      <c r="H497" s="74"/>
      <c r="I497" s="567"/>
      <c r="O497" s="43"/>
      <c r="P497" s="43"/>
      <c r="Q497" s="43"/>
      <c r="R497" s="43"/>
      <c r="S497" s="43"/>
      <c r="T497" s="43"/>
      <c r="U497" s="43"/>
      <c r="V497" s="43"/>
    </row>
    <row r="498" spans="1:22" ht="13.5" thickBot="1">
      <c r="A498" s="97" t="s">
        <v>10</v>
      </c>
      <c r="B498" s="48" t="s">
        <v>845</v>
      </c>
      <c r="C498" s="568">
        <v>1892555.47</v>
      </c>
      <c r="D498" s="569">
        <v>0</v>
      </c>
      <c r="E498" s="568">
        <v>29618.43</v>
      </c>
      <c r="F498" s="568">
        <v>1862937.04</v>
      </c>
      <c r="G498" s="217"/>
      <c r="H498" s="75"/>
      <c r="I498" s="570"/>
      <c r="O498" s="43"/>
      <c r="P498" s="43"/>
      <c r="Q498" s="43"/>
      <c r="R498" s="43"/>
      <c r="S498" s="43"/>
      <c r="T498" s="43"/>
      <c r="U498" s="43"/>
      <c r="V498" s="43"/>
    </row>
    <row r="499" spans="1:22" ht="25.5" thickBot="1" thickTop="1">
      <c r="A499" s="314"/>
      <c r="B499" s="315" t="s">
        <v>57</v>
      </c>
      <c r="C499" s="441">
        <f>SUM(C500:C505)</f>
        <v>52328271.18000001</v>
      </c>
      <c r="D499" s="441">
        <f>SUM(D500:D505)</f>
        <v>1392208.82</v>
      </c>
      <c r="E499" s="441">
        <f>SUM(E500:E505)</f>
        <v>529993.0599999999</v>
      </c>
      <c r="F499" s="441">
        <f>SUM(F500:F505)</f>
        <v>53190486.940000005</v>
      </c>
      <c r="G499" s="521"/>
      <c r="H499" s="185"/>
      <c r="I499" s="185"/>
      <c r="O499" s="43"/>
      <c r="P499" s="43"/>
      <c r="Q499" s="43"/>
      <c r="R499" s="43"/>
      <c r="S499" s="43"/>
      <c r="T499" s="43"/>
      <c r="U499" s="43"/>
      <c r="V499" s="43"/>
    </row>
    <row r="500" spans="1:22" ht="13.5" thickTop="1">
      <c r="A500" s="99" t="s">
        <v>11</v>
      </c>
      <c r="B500" s="149" t="s">
        <v>846</v>
      </c>
      <c r="C500" s="571">
        <v>7043</v>
      </c>
      <c r="D500" s="572">
        <v>0</v>
      </c>
      <c r="E500" s="571">
        <v>0</v>
      </c>
      <c r="F500" s="571">
        <v>7043</v>
      </c>
      <c r="G500" s="573"/>
      <c r="H500" s="68"/>
      <c r="I500" s="89"/>
      <c r="O500" s="43"/>
      <c r="P500" s="43"/>
      <c r="Q500" s="43"/>
      <c r="R500" s="43"/>
      <c r="S500" s="43"/>
      <c r="T500" s="43"/>
      <c r="U500" s="43"/>
      <c r="V500" s="43"/>
    </row>
    <row r="501" spans="1:22" ht="22.5">
      <c r="A501" s="96" t="s">
        <v>12</v>
      </c>
      <c r="B501" s="58" t="s">
        <v>847</v>
      </c>
      <c r="C501" s="565">
        <v>12486428.63</v>
      </c>
      <c r="D501" s="566">
        <v>0</v>
      </c>
      <c r="E501" s="565">
        <v>75443.49</v>
      </c>
      <c r="F501" s="565">
        <v>12410985.14</v>
      </c>
      <c r="G501" s="167"/>
      <c r="H501" s="57"/>
      <c r="I501" s="87"/>
      <c r="O501" s="43"/>
      <c r="P501" s="43"/>
      <c r="Q501" s="43"/>
      <c r="R501" s="43"/>
      <c r="S501" s="43"/>
      <c r="T501" s="43"/>
      <c r="U501" s="43"/>
      <c r="V501" s="43"/>
    </row>
    <row r="502" spans="1:22" ht="33.75">
      <c r="A502" s="96" t="s">
        <v>13</v>
      </c>
      <c r="B502" s="58" t="s">
        <v>848</v>
      </c>
      <c r="C502" s="565">
        <v>37777635.24</v>
      </c>
      <c r="D502" s="574">
        <v>1392208.82</v>
      </c>
      <c r="E502" s="565">
        <v>440773.57</v>
      </c>
      <c r="F502" s="565">
        <v>38729070.49</v>
      </c>
      <c r="G502" s="167"/>
      <c r="H502" s="57"/>
      <c r="I502" s="87"/>
      <c r="O502" s="43"/>
      <c r="P502" s="43"/>
      <c r="Q502" s="43"/>
      <c r="R502" s="43"/>
      <c r="S502" s="43"/>
      <c r="T502" s="43"/>
      <c r="U502" s="43"/>
      <c r="V502" s="43"/>
    </row>
    <row r="503" spans="1:22" ht="22.5">
      <c r="A503" s="96" t="s">
        <v>14</v>
      </c>
      <c r="B503" s="58" t="s">
        <v>849</v>
      </c>
      <c r="C503" s="565">
        <v>714460.71</v>
      </c>
      <c r="D503" s="566">
        <v>0</v>
      </c>
      <c r="E503" s="565">
        <v>10527.03</v>
      </c>
      <c r="F503" s="565">
        <v>703933.68</v>
      </c>
      <c r="G503" s="58"/>
      <c r="H503" s="57"/>
      <c r="I503" s="87"/>
      <c r="O503" s="43"/>
      <c r="P503" s="43"/>
      <c r="Q503" s="43"/>
      <c r="R503" s="43"/>
      <c r="S503" s="43"/>
      <c r="T503" s="43"/>
      <c r="U503" s="43"/>
      <c r="V503" s="43"/>
    </row>
    <row r="504" spans="1:22" ht="22.5">
      <c r="A504" s="96" t="s">
        <v>20</v>
      </c>
      <c r="B504" s="58" t="s">
        <v>850</v>
      </c>
      <c r="C504" s="565">
        <v>807496.57</v>
      </c>
      <c r="D504" s="566">
        <v>0</v>
      </c>
      <c r="E504" s="565">
        <v>0</v>
      </c>
      <c r="F504" s="565">
        <v>807496.57</v>
      </c>
      <c r="G504" s="167"/>
      <c r="H504" s="57"/>
      <c r="I504" s="87"/>
      <c r="O504" s="43"/>
      <c r="P504" s="43"/>
      <c r="Q504" s="43"/>
      <c r="R504" s="43"/>
      <c r="S504" s="43"/>
      <c r="T504" s="43"/>
      <c r="U504" s="43"/>
      <c r="V504" s="43"/>
    </row>
    <row r="505" spans="1:22" ht="34.5" thickBot="1">
      <c r="A505" s="96" t="s">
        <v>23</v>
      </c>
      <c r="B505" s="58" t="s">
        <v>851</v>
      </c>
      <c r="C505" s="565">
        <v>535207.03</v>
      </c>
      <c r="D505" s="565">
        <v>0</v>
      </c>
      <c r="E505" s="565">
        <v>3248.97</v>
      </c>
      <c r="F505" s="565">
        <v>531958.06</v>
      </c>
      <c r="G505" s="58"/>
      <c r="H505" s="57"/>
      <c r="I505" s="87"/>
      <c r="O505" s="43"/>
      <c r="P505" s="43"/>
      <c r="Q505" s="43"/>
      <c r="R505" s="43"/>
      <c r="S505" s="43"/>
      <c r="T505" s="43"/>
      <c r="U505" s="43"/>
      <c r="V505" s="43"/>
    </row>
    <row r="506" spans="1:22" ht="25.5" thickBot="1" thickTop="1">
      <c r="A506" s="179"/>
      <c r="B506" s="430" t="s">
        <v>772</v>
      </c>
      <c r="C506" s="441">
        <f>SUM(C507:C510)</f>
        <v>315968.02</v>
      </c>
      <c r="D506" s="441">
        <f>SUM(D507:D510)</f>
        <v>0</v>
      </c>
      <c r="E506" s="441">
        <f>SUM(E507:E510)</f>
        <v>3456.6</v>
      </c>
      <c r="F506" s="441">
        <f>SUM(F507:F510)</f>
        <v>312511.42000000004</v>
      </c>
      <c r="G506" s="575"/>
      <c r="H506" s="185"/>
      <c r="I506" s="185"/>
      <c r="O506" s="43"/>
      <c r="P506" s="43"/>
      <c r="Q506" s="43"/>
      <c r="R506" s="43"/>
      <c r="S506" s="43"/>
      <c r="T506" s="43"/>
      <c r="U506" s="43"/>
      <c r="V506" s="43"/>
    </row>
    <row r="507" spans="1:22" ht="13.5" thickTop="1">
      <c r="A507" s="97" t="s">
        <v>22</v>
      </c>
      <c r="B507" s="58" t="s">
        <v>852</v>
      </c>
      <c r="C507" s="568">
        <v>14826.74</v>
      </c>
      <c r="D507" s="569">
        <v>0</v>
      </c>
      <c r="E507" s="568">
        <v>0</v>
      </c>
      <c r="F507" s="568">
        <v>14826.74</v>
      </c>
      <c r="G507" s="576"/>
      <c r="H507" s="52"/>
      <c r="I507" s="83"/>
      <c r="O507" s="43"/>
      <c r="P507" s="43"/>
      <c r="Q507" s="43"/>
      <c r="R507" s="43"/>
      <c r="S507" s="43"/>
      <c r="T507" s="43"/>
      <c r="U507" s="43"/>
      <c r="V507" s="43"/>
    </row>
    <row r="508" spans="1:22" ht="22.5">
      <c r="A508" s="97" t="s">
        <v>17</v>
      </c>
      <c r="B508" s="58" t="s">
        <v>853</v>
      </c>
      <c r="C508" s="568">
        <v>5622.62</v>
      </c>
      <c r="D508" s="569">
        <v>0</v>
      </c>
      <c r="E508" s="568">
        <v>0</v>
      </c>
      <c r="F508" s="568">
        <v>5622.62</v>
      </c>
      <c r="G508" s="577"/>
      <c r="H508" s="52"/>
      <c r="I508" s="83"/>
      <c r="O508" s="43"/>
      <c r="P508" s="43"/>
      <c r="Q508" s="43"/>
      <c r="R508" s="43"/>
      <c r="S508" s="43"/>
      <c r="T508" s="43"/>
      <c r="U508" s="43"/>
      <c r="V508" s="43"/>
    </row>
    <row r="509" spans="1:22" ht="22.5">
      <c r="A509" s="97" t="s">
        <v>25</v>
      </c>
      <c r="B509" s="58" t="s">
        <v>854</v>
      </c>
      <c r="C509" s="568">
        <v>200741.07</v>
      </c>
      <c r="D509" s="569">
        <v>0</v>
      </c>
      <c r="E509" s="568">
        <v>3456.6</v>
      </c>
      <c r="F509" s="568">
        <v>197284.47</v>
      </c>
      <c r="G509" s="217"/>
      <c r="H509" s="52"/>
      <c r="I509" s="83"/>
      <c r="O509" s="43"/>
      <c r="P509" s="43"/>
      <c r="Q509" s="43"/>
      <c r="R509" s="43"/>
      <c r="S509" s="43"/>
      <c r="T509" s="43"/>
      <c r="U509" s="43"/>
      <c r="V509" s="43"/>
    </row>
    <row r="510" spans="1:22" ht="23.25" thickBot="1">
      <c r="A510" s="97" t="s">
        <v>28</v>
      </c>
      <c r="B510" s="58" t="s">
        <v>855</v>
      </c>
      <c r="C510" s="568">
        <v>94777.59</v>
      </c>
      <c r="D510" s="569">
        <v>0</v>
      </c>
      <c r="E510" s="568">
        <v>0</v>
      </c>
      <c r="F510" s="568">
        <v>94777.59</v>
      </c>
      <c r="G510" s="577"/>
      <c r="H510" s="52"/>
      <c r="I510" s="83"/>
      <c r="O510" s="43"/>
      <c r="P510" s="43"/>
      <c r="Q510" s="43"/>
      <c r="R510" s="43"/>
      <c r="S510" s="43"/>
      <c r="T510" s="43"/>
      <c r="U510" s="43"/>
      <c r="V510" s="43"/>
    </row>
    <row r="511" spans="1:22" ht="37.5" thickBot="1" thickTop="1">
      <c r="A511" s="187"/>
      <c r="B511" s="422" t="s">
        <v>67</v>
      </c>
      <c r="C511" s="423">
        <f>SUM(C512:C516)</f>
        <v>1540902.9300000002</v>
      </c>
      <c r="D511" s="423">
        <f>SUM(D512:D516)</f>
        <v>0</v>
      </c>
      <c r="E511" s="423">
        <f>SUM(E512:E516)</f>
        <v>21957.559999999998</v>
      </c>
      <c r="F511" s="423">
        <f>SUM(F512:F516)</f>
        <v>1518945.37</v>
      </c>
      <c r="G511" s="578"/>
      <c r="H511" s="425"/>
      <c r="I511" s="425"/>
      <c r="O511" s="43"/>
      <c r="P511" s="43"/>
      <c r="Q511" s="43"/>
      <c r="R511" s="43"/>
      <c r="S511" s="43"/>
      <c r="T511" s="43"/>
      <c r="U511" s="43"/>
      <c r="V511" s="43"/>
    </row>
    <row r="512" spans="1:22" ht="13.5" thickTop="1">
      <c r="A512" s="102" t="s">
        <v>26</v>
      </c>
      <c r="B512" s="70" t="s">
        <v>856</v>
      </c>
      <c r="C512" s="568">
        <v>1105031.95</v>
      </c>
      <c r="D512" s="569">
        <v>0</v>
      </c>
      <c r="E512" s="568">
        <v>15554.49</v>
      </c>
      <c r="F512" s="568">
        <v>1089477.46</v>
      </c>
      <c r="G512" s="167"/>
      <c r="H512" s="71"/>
      <c r="I512" s="124"/>
      <c r="O512" s="43"/>
      <c r="P512" s="43"/>
      <c r="Q512" s="43"/>
      <c r="R512" s="43"/>
      <c r="S512" s="43"/>
      <c r="T512" s="43"/>
      <c r="U512" s="43"/>
      <c r="V512" s="43"/>
    </row>
    <row r="513" spans="1:22" ht="12.75">
      <c r="A513" s="102" t="s">
        <v>27</v>
      </c>
      <c r="B513" s="70" t="s">
        <v>857</v>
      </c>
      <c r="C513" s="568">
        <v>109752.38</v>
      </c>
      <c r="D513" s="569">
        <v>0</v>
      </c>
      <c r="E513" s="568">
        <v>1764.02</v>
      </c>
      <c r="F513" s="568">
        <v>107988.36</v>
      </c>
      <c r="G513" s="217"/>
      <c r="H513" s="71"/>
      <c r="I513" s="124"/>
      <c r="O513" s="43"/>
      <c r="P513" s="43"/>
      <c r="Q513" s="43"/>
      <c r="R513" s="43"/>
      <c r="S513" s="43"/>
      <c r="T513" s="43"/>
      <c r="U513" s="43"/>
      <c r="V513" s="43"/>
    </row>
    <row r="514" spans="1:22" ht="12.75">
      <c r="A514" s="102" t="s">
        <v>30</v>
      </c>
      <c r="B514" s="70" t="s">
        <v>858</v>
      </c>
      <c r="C514" s="568">
        <v>259423.26</v>
      </c>
      <c r="D514" s="569">
        <v>0</v>
      </c>
      <c r="E514" s="568">
        <v>4639.05</v>
      </c>
      <c r="F514" s="568">
        <v>254784.21</v>
      </c>
      <c r="G514" s="217"/>
      <c r="H514" s="71"/>
      <c r="I514" s="124"/>
      <c r="O514" s="43"/>
      <c r="P514" s="43"/>
      <c r="Q514" s="43"/>
      <c r="R514" s="43"/>
      <c r="S514" s="43"/>
      <c r="T514" s="43"/>
      <c r="U514" s="43"/>
      <c r="V514" s="43"/>
    </row>
    <row r="515" spans="1:22" ht="33.75">
      <c r="A515" s="102" t="s">
        <v>29</v>
      </c>
      <c r="B515" s="70" t="s">
        <v>859</v>
      </c>
      <c r="C515" s="568">
        <v>60695.34</v>
      </c>
      <c r="D515" s="569">
        <v>0</v>
      </c>
      <c r="E515" s="568">
        <v>0</v>
      </c>
      <c r="F515" s="568">
        <v>60695.34</v>
      </c>
      <c r="G515" s="217"/>
      <c r="H515" s="71"/>
      <c r="I515" s="124"/>
      <c r="O515" s="43"/>
      <c r="P515" s="43"/>
      <c r="Q515" s="43"/>
      <c r="R515" s="43"/>
      <c r="S515" s="43"/>
      <c r="T515" s="43"/>
      <c r="U515" s="43"/>
      <c r="V515" s="43"/>
    </row>
    <row r="516" spans="1:22" ht="13.5" thickBot="1">
      <c r="A516" s="102" t="s">
        <v>33</v>
      </c>
      <c r="B516" s="71" t="s">
        <v>860</v>
      </c>
      <c r="C516" s="568">
        <v>6000</v>
      </c>
      <c r="D516" s="569">
        <v>0</v>
      </c>
      <c r="E516" s="568">
        <v>0</v>
      </c>
      <c r="F516" s="568">
        <v>6000</v>
      </c>
      <c r="G516" s="217"/>
      <c r="H516" s="71"/>
      <c r="I516" s="124"/>
      <c r="O516" s="43"/>
      <c r="P516" s="43"/>
      <c r="Q516" s="43"/>
      <c r="R516" s="43"/>
      <c r="S516" s="43"/>
      <c r="T516" s="43"/>
      <c r="U516" s="43"/>
      <c r="V516" s="43"/>
    </row>
    <row r="517" spans="1:22" ht="25.5" thickBot="1" thickTop="1">
      <c r="A517" s="517"/>
      <c r="B517" s="528" t="s">
        <v>313</v>
      </c>
      <c r="C517" s="579">
        <f>SUM(C518:C521)</f>
        <v>829388.3200000001</v>
      </c>
      <c r="D517" s="579">
        <f>SUM(D518:D521)</f>
        <v>0</v>
      </c>
      <c r="E517" s="579">
        <v>0</v>
      </c>
      <c r="F517" s="579">
        <f>SUM(F518:F521)</f>
        <v>829388.3200000001</v>
      </c>
      <c r="G517" s="421"/>
      <c r="H517" s="551"/>
      <c r="I517" s="552"/>
      <c r="O517" s="43"/>
      <c r="P517" s="43"/>
      <c r="Q517" s="43"/>
      <c r="R517" s="43"/>
      <c r="S517" s="43"/>
      <c r="T517" s="43"/>
      <c r="U517" s="43"/>
      <c r="V517" s="43"/>
    </row>
    <row r="518" spans="1:22" ht="23.25" thickTop="1">
      <c r="A518" s="580" t="s">
        <v>34</v>
      </c>
      <c r="B518" s="581" t="s">
        <v>861</v>
      </c>
      <c r="C518" s="582">
        <v>11377.5</v>
      </c>
      <c r="D518" s="583">
        <v>0</v>
      </c>
      <c r="E518" s="582">
        <v>0</v>
      </c>
      <c r="F518" s="582">
        <v>11377.5</v>
      </c>
      <c r="G518" s="584"/>
      <c r="H518" s="585"/>
      <c r="I518" s="586"/>
      <c r="O518" s="43"/>
      <c r="P518" s="43"/>
      <c r="Q518" s="43"/>
      <c r="R518" s="43"/>
      <c r="S518" s="43"/>
      <c r="T518" s="43"/>
      <c r="U518" s="43"/>
      <c r="V518" s="43"/>
    </row>
    <row r="519" spans="1:22" ht="22.5">
      <c r="A519" s="292" t="s">
        <v>35</v>
      </c>
      <c r="B519" s="587" t="s">
        <v>862</v>
      </c>
      <c r="C519" s="588">
        <v>731331.05</v>
      </c>
      <c r="D519" s="589">
        <v>0</v>
      </c>
      <c r="E519" s="588">
        <v>0</v>
      </c>
      <c r="F519" s="588">
        <v>731331.05</v>
      </c>
      <c r="G519" s="590"/>
      <c r="H519" s="591"/>
      <c r="I519" s="592"/>
      <c r="O519" s="43"/>
      <c r="P519" s="43"/>
      <c r="Q519" s="43"/>
      <c r="R519" s="43"/>
      <c r="S519" s="43"/>
      <c r="T519" s="43"/>
      <c r="U519" s="43"/>
      <c r="V519" s="43"/>
    </row>
    <row r="520" spans="1:22" ht="12.75">
      <c r="A520" s="292" t="s">
        <v>36</v>
      </c>
      <c r="B520" s="593" t="s">
        <v>863</v>
      </c>
      <c r="C520" s="588">
        <v>49953.89</v>
      </c>
      <c r="D520" s="589">
        <v>0</v>
      </c>
      <c r="E520" s="588">
        <v>0</v>
      </c>
      <c r="F520" s="588">
        <v>49953.89</v>
      </c>
      <c r="G520" s="590"/>
      <c r="H520" s="591"/>
      <c r="I520" s="592"/>
      <c r="O520" s="43"/>
      <c r="P520" s="43"/>
      <c r="Q520" s="43"/>
      <c r="R520" s="43"/>
      <c r="S520" s="43"/>
      <c r="T520" s="43"/>
      <c r="U520" s="43"/>
      <c r="V520" s="43"/>
    </row>
    <row r="521" spans="1:22" ht="13.5" thickBot="1">
      <c r="A521" s="536" t="s">
        <v>38</v>
      </c>
      <c r="B521" s="594" t="s">
        <v>864</v>
      </c>
      <c r="C521" s="595">
        <v>36725.88</v>
      </c>
      <c r="D521" s="596">
        <v>0</v>
      </c>
      <c r="E521" s="595">
        <v>0</v>
      </c>
      <c r="F521" s="595">
        <v>36725.88</v>
      </c>
      <c r="G521" s="597"/>
      <c r="H521" s="598"/>
      <c r="I521" s="599"/>
      <c r="O521" s="43"/>
      <c r="P521" s="43"/>
      <c r="Q521" s="43"/>
      <c r="R521" s="43"/>
      <c r="S521" s="43"/>
      <c r="T521" s="43"/>
      <c r="U521" s="43"/>
      <c r="V521" s="43"/>
    </row>
    <row r="522" spans="1:22" ht="14.25" thickBot="1" thickTop="1">
      <c r="A522" s="519"/>
      <c r="B522" s="186" t="s">
        <v>68</v>
      </c>
      <c r="C522" s="441">
        <f>SUM(C523:C531)</f>
        <v>1632861.0100000002</v>
      </c>
      <c r="D522" s="441">
        <f>SUM(D523:D531)</f>
        <v>0</v>
      </c>
      <c r="E522" s="441">
        <f>SUM(E523:E531)</f>
        <v>17128.719999999998</v>
      </c>
      <c r="F522" s="441">
        <f>SUM(F523:F531)</f>
        <v>1615732.29</v>
      </c>
      <c r="G522" s="600"/>
      <c r="H522" s="431"/>
      <c r="I522" s="431"/>
      <c r="O522" s="43"/>
      <c r="P522" s="43"/>
      <c r="Q522" s="43"/>
      <c r="R522" s="43"/>
      <c r="S522" s="43"/>
      <c r="T522" s="43"/>
      <c r="U522" s="43"/>
      <c r="V522" s="43"/>
    </row>
    <row r="523" spans="1:22" ht="23.25" thickTop="1">
      <c r="A523" s="100" t="s">
        <v>39</v>
      </c>
      <c r="B523" s="601" t="s">
        <v>865</v>
      </c>
      <c r="C523" s="602">
        <v>13268</v>
      </c>
      <c r="D523" s="603">
        <v>0</v>
      </c>
      <c r="E523" s="602">
        <v>0</v>
      </c>
      <c r="F523" s="602">
        <v>13268</v>
      </c>
      <c r="G523" s="604"/>
      <c r="H523" s="605"/>
      <c r="I523" s="606"/>
      <c r="O523" s="43"/>
      <c r="P523" s="43"/>
      <c r="Q523" s="43"/>
      <c r="R523" s="43"/>
      <c r="S523" s="43"/>
      <c r="T523" s="43"/>
      <c r="U523" s="43"/>
      <c r="V523" s="43"/>
    </row>
    <row r="524" spans="1:22" ht="12.75">
      <c r="A524" s="100" t="s">
        <v>40</v>
      </c>
      <c r="B524" s="70" t="s">
        <v>866</v>
      </c>
      <c r="C524" s="568">
        <v>45113.2</v>
      </c>
      <c r="D524" s="569">
        <v>0</v>
      </c>
      <c r="E524" s="568">
        <v>0</v>
      </c>
      <c r="F524" s="568">
        <v>45113.2</v>
      </c>
      <c r="G524" s="577"/>
      <c r="H524" s="607"/>
      <c r="I524" s="608"/>
      <c r="O524" s="43"/>
      <c r="P524" s="43"/>
      <c r="Q524" s="43"/>
      <c r="R524" s="43"/>
      <c r="S524" s="43"/>
      <c r="T524" s="43"/>
      <c r="U524" s="43"/>
      <c r="V524" s="43"/>
    </row>
    <row r="525" spans="1:22" ht="22.5">
      <c r="A525" s="270" t="s">
        <v>41</v>
      </c>
      <c r="B525" s="70" t="s">
        <v>867</v>
      </c>
      <c r="C525" s="568">
        <v>13000</v>
      </c>
      <c r="D525" s="569">
        <v>0</v>
      </c>
      <c r="E525" s="568">
        <v>0</v>
      </c>
      <c r="F525" s="568">
        <v>13000</v>
      </c>
      <c r="G525" s="577"/>
      <c r="H525" s="607"/>
      <c r="I525" s="608"/>
      <c r="O525" s="43"/>
      <c r="P525" s="43"/>
      <c r="Q525" s="43"/>
      <c r="R525" s="43"/>
      <c r="S525" s="43"/>
      <c r="T525" s="43"/>
      <c r="U525" s="43"/>
      <c r="V525" s="43"/>
    </row>
    <row r="526" spans="1:22" ht="12.75">
      <c r="A526" s="148" t="s">
        <v>43</v>
      </c>
      <c r="B526" s="70" t="s">
        <v>868</v>
      </c>
      <c r="C526" s="568">
        <v>60644.69</v>
      </c>
      <c r="D526" s="569">
        <v>0</v>
      </c>
      <c r="E526" s="568">
        <v>1070.55</v>
      </c>
      <c r="F526" s="568">
        <v>59574.14</v>
      </c>
      <c r="G526" s="217"/>
      <c r="H526" s="607"/>
      <c r="I526" s="608"/>
      <c r="O526" s="43"/>
      <c r="P526" s="43"/>
      <c r="Q526" s="43"/>
      <c r="R526" s="43"/>
      <c r="S526" s="43"/>
      <c r="T526" s="43"/>
      <c r="U526" s="43"/>
      <c r="V526" s="43"/>
    </row>
    <row r="527" spans="1:22" ht="12.75">
      <c r="A527" s="148" t="s">
        <v>44</v>
      </c>
      <c r="B527" s="70" t="s">
        <v>869</v>
      </c>
      <c r="C527" s="568">
        <v>2842.5</v>
      </c>
      <c r="D527" s="569">
        <v>0</v>
      </c>
      <c r="E527" s="568">
        <v>0</v>
      </c>
      <c r="F527" s="568">
        <v>2842.5</v>
      </c>
      <c r="G527" s="577"/>
      <c r="H527" s="607"/>
      <c r="I527" s="608"/>
      <c r="O527" s="43"/>
      <c r="P527" s="43"/>
      <c r="Q527" s="43"/>
      <c r="R527" s="43"/>
      <c r="S527" s="43"/>
      <c r="T527" s="43"/>
      <c r="U527" s="43"/>
      <c r="V527" s="43"/>
    </row>
    <row r="528" spans="1:22" ht="12.75">
      <c r="A528" s="148" t="s">
        <v>45</v>
      </c>
      <c r="B528" s="70" t="s">
        <v>870</v>
      </c>
      <c r="C528" s="568">
        <v>20807.48</v>
      </c>
      <c r="D528" s="569">
        <v>0</v>
      </c>
      <c r="E528" s="568">
        <v>0</v>
      </c>
      <c r="F528" s="568">
        <v>20807.48</v>
      </c>
      <c r="G528" s="577"/>
      <c r="H528" s="607"/>
      <c r="I528" s="608"/>
      <c r="O528" s="43"/>
      <c r="P528" s="43"/>
      <c r="Q528" s="43"/>
      <c r="R528" s="43"/>
      <c r="S528" s="43"/>
      <c r="T528" s="43"/>
      <c r="U528" s="43"/>
      <c r="V528" s="43"/>
    </row>
    <row r="529" spans="1:22" ht="22.5">
      <c r="A529" s="148" t="s">
        <v>46</v>
      </c>
      <c r="B529" s="70" t="s">
        <v>871</v>
      </c>
      <c r="C529" s="568">
        <v>1336796.1</v>
      </c>
      <c r="D529" s="569">
        <v>0</v>
      </c>
      <c r="E529" s="568">
        <v>13738.65</v>
      </c>
      <c r="F529" s="568">
        <v>1323057.45</v>
      </c>
      <c r="G529" s="217"/>
      <c r="H529" s="607"/>
      <c r="I529" s="608"/>
      <c r="O529" s="43"/>
      <c r="P529" s="43"/>
      <c r="Q529" s="43"/>
      <c r="R529" s="43"/>
      <c r="S529" s="43"/>
      <c r="T529" s="43"/>
      <c r="U529" s="43"/>
      <c r="V529" s="43"/>
    </row>
    <row r="530" spans="1:22" ht="22.5">
      <c r="A530" s="148" t="s">
        <v>48</v>
      </c>
      <c r="B530" s="70" t="s">
        <v>872</v>
      </c>
      <c r="C530" s="568">
        <v>130769.76</v>
      </c>
      <c r="D530" s="569">
        <v>0</v>
      </c>
      <c r="E530" s="568">
        <v>2319.52</v>
      </c>
      <c r="F530" s="568">
        <v>128450.24</v>
      </c>
      <c r="G530" s="217"/>
      <c r="H530" s="607"/>
      <c r="I530" s="608"/>
      <c r="O530" s="43"/>
      <c r="P530" s="43"/>
      <c r="Q530" s="43"/>
      <c r="R530" s="43"/>
      <c r="S530" s="43"/>
      <c r="T530" s="43"/>
      <c r="U530" s="43"/>
      <c r="V530" s="43"/>
    </row>
    <row r="531" spans="1:22" ht="13.5" thickBot="1">
      <c r="A531" s="75" t="s">
        <v>50</v>
      </c>
      <c r="B531" s="70" t="s">
        <v>873</v>
      </c>
      <c r="C531" s="568">
        <v>9619.28</v>
      </c>
      <c r="D531" s="569">
        <v>0</v>
      </c>
      <c r="E531" s="568">
        <v>0</v>
      </c>
      <c r="F531" s="568">
        <v>9619.28</v>
      </c>
      <c r="G531" s="577"/>
      <c r="H531" s="607"/>
      <c r="I531" s="607"/>
      <c r="O531" s="43"/>
      <c r="P531" s="43"/>
      <c r="Q531" s="43"/>
      <c r="R531" s="43"/>
      <c r="S531" s="43"/>
      <c r="T531" s="43"/>
      <c r="U531" s="43"/>
      <c r="V531" s="43"/>
    </row>
    <row r="532" spans="1:22" ht="14.25" thickBot="1" thickTop="1">
      <c r="A532" s="189"/>
      <c r="B532" s="186" t="s">
        <v>69</v>
      </c>
      <c r="C532" s="441">
        <f>SUM(C533:C538)</f>
        <v>813662.89</v>
      </c>
      <c r="D532" s="441">
        <f>SUM(D533:D538)</f>
        <v>0</v>
      </c>
      <c r="E532" s="441">
        <f>SUM(E533:E538)</f>
        <v>0</v>
      </c>
      <c r="F532" s="441">
        <f>SUM(F533:F538)</f>
        <v>813662.89</v>
      </c>
      <c r="G532" s="575"/>
      <c r="H532" s="185"/>
      <c r="I532" s="185"/>
      <c r="O532" s="43"/>
      <c r="P532" s="43"/>
      <c r="Q532" s="43"/>
      <c r="R532" s="43"/>
      <c r="S532" s="43"/>
      <c r="T532" s="43"/>
      <c r="U532" s="43"/>
      <c r="V532" s="43"/>
    </row>
    <row r="533" spans="1:22" ht="13.5" thickTop="1">
      <c r="A533" s="609" t="s">
        <v>51</v>
      </c>
      <c r="B533" s="610" t="s">
        <v>874</v>
      </c>
      <c r="C533" s="611">
        <v>68792.93</v>
      </c>
      <c r="D533" s="612">
        <v>0</v>
      </c>
      <c r="E533" s="612">
        <v>0</v>
      </c>
      <c r="F533" s="611">
        <v>68792.93</v>
      </c>
      <c r="G533" s="613"/>
      <c r="H533" s="614"/>
      <c r="I533" s="615"/>
      <c r="O533" s="43"/>
      <c r="P533" s="43"/>
      <c r="Q533" s="43"/>
      <c r="R533" s="43"/>
      <c r="S533" s="43"/>
      <c r="T533" s="43"/>
      <c r="U533" s="43"/>
      <c r="V533" s="43"/>
    </row>
    <row r="534" spans="1:22" ht="12.75">
      <c r="A534" s="75" t="s">
        <v>52</v>
      </c>
      <c r="B534" s="616" t="s">
        <v>875</v>
      </c>
      <c r="C534" s="568">
        <v>114632.3</v>
      </c>
      <c r="D534" s="569">
        <v>0</v>
      </c>
      <c r="E534" s="569">
        <v>0</v>
      </c>
      <c r="F534" s="568">
        <v>114632.3</v>
      </c>
      <c r="G534" s="577"/>
      <c r="H534" s="52"/>
      <c r="I534" s="52"/>
      <c r="O534" s="43"/>
      <c r="P534" s="43"/>
      <c r="Q534" s="43"/>
      <c r="R534" s="43"/>
      <c r="S534" s="43"/>
      <c r="T534" s="43"/>
      <c r="U534" s="43"/>
      <c r="V534" s="43"/>
    </row>
    <row r="535" spans="1:22" ht="12.75">
      <c r="A535" s="75" t="s">
        <v>53</v>
      </c>
      <c r="B535" s="616" t="s">
        <v>876</v>
      </c>
      <c r="C535" s="568">
        <v>471635.4</v>
      </c>
      <c r="D535" s="569">
        <v>0</v>
      </c>
      <c r="E535" s="569">
        <v>0</v>
      </c>
      <c r="F535" s="568">
        <v>471635.4</v>
      </c>
      <c r="G535" s="577"/>
      <c r="H535" s="52"/>
      <c r="I535" s="52"/>
      <c r="O535" s="43"/>
      <c r="P535" s="43"/>
      <c r="Q535" s="43"/>
      <c r="R535" s="43"/>
      <c r="S535" s="43"/>
      <c r="T535" s="43"/>
      <c r="U535" s="43"/>
      <c r="V535" s="43"/>
    </row>
    <row r="536" spans="1:22" ht="12.75">
      <c r="A536" s="205" t="s">
        <v>55</v>
      </c>
      <c r="B536" s="617" t="s">
        <v>877</v>
      </c>
      <c r="C536" s="618">
        <v>103071.96</v>
      </c>
      <c r="D536" s="619">
        <v>0</v>
      </c>
      <c r="E536" s="619">
        <v>0</v>
      </c>
      <c r="F536" s="618">
        <v>103071.96</v>
      </c>
      <c r="G536" s="620"/>
      <c r="H536" s="146"/>
      <c r="I536" s="146"/>
      <c r="O536" s="43"/>
      <c r="P536" s="43"/>
      <c r="Q536" s="43"/>
      <c r="R536" s="43"/>
      <c r="S536" s="43"/>
      <c r="T536" s="43"/>
      <c r="U536" s="43"/>
      <c r="V536" s="43"/>
    </row>
    <row r="537" spans="1:22" ht="12.75">
      <c r="A537" s="205" t="s">
        <v>66</v>
      </c>
      <c r="B537" s="617" t="s">
        <v>878</v>
      </c>
      <c r="C537" s="618">
        <v>51529.3</v>
      </c>
      <c r="D537" s="619">
        <v>0</v>
      </c>
      <c r="E537" s="619">
        <v>0</v>
      </c>
      <c r="F537" s="618">
        <v>51529.3</v>
      </c>
      <c r="G537" s="620"/>
      <c r="H537" s="146"/>
      <c r="I537" s="146"/>
      <c r="O537" s="43"/>
      <c r="P537" s="43"/>
      <c r="Q537" s="43"/>
      <c r="R537" s="43"/>
      <c r="S537" s="43"/>
      <c r="T537" s="43"/>
      <c r="U537" s="43"/>
      <c r="V537" s="43"/>
    </row>
    <row r="538" spans="1:22" ht="13.5" thickBot="1">
      <c r="A538" s="621" t="s">
        <v>155</v>
      </c>
      <c r="B538" s="622" t="s">
        <v>879</v>
      </c>
      <c r="C538" s="623">
        <v>4001</v>
      </c>
      <c r="D538" s="624">
        <v>0</v>
      </c>
      <c r="E538" s="624">
        <v>0</v>
      </c>
      <c r="F538" s="623">
        <v>4001</v>
      </c>
      <c r="G538" s="625"/>
      <c r="H538" s="352"/>
      <c r="I538" s="352"/>
      <c r="O538" s="43"/>
      <c r="P538" s="43"/>
      <c r="Q538" s="43"/>
      <c r="R538" s="43"/>
      <c r="S538" s="43"/>
      <c r="T538" s="43"/>
      <c r="U538" s="43"/>
      <c r="V538" s="43"/>
    </row>
    <row r="539" spans="1:22" ht="25.5" thickBot="1" thickTop="1">
      <c r="A539" s="190"/>
      <c r="B539" s="191" t="s">
        <v>71</v>
      </c>
      <c r="C539" s="448">
        <f>SUM(C540:C543)</f>
        <v>126189</v>
      </c>
      <c r="D539" s="449">
        <f>SUM(D540:D543)</f>
        <v>0</v>
      </c>
      <c r="E539" s="448">
        <f>SUM(E540:E543)</f>
        <v>2141.07</v>
      </c>
      <c r="F539" s="448">
        <f>SUM(F540:F543)</f>
        <v>124047.93000000001</v>
      </c>
      <c r="G539" s="626"/>
      <c r="H539" s="195"/>
      <c r="I539" s="196"/>
      <c r="O539" s="43"/>
      <c r="P539" s="43"/>
      <c r="Q539" s="43"/>
      <c r="R539" s="43"/>
      <c r="S539" s="43"/>
      <c r="T539" s="43"/>
      <c r="U539" s="43"/>
      <c r="V539" s="43"/>
    </row>
    <row r="540" spans="1:22" ht="13.5" thickTop="1">
      <c r="A540" s="170" t="s">
        <v>156</v>
      </c>
      <c r="B540" s="510" t="s">
        <v>880</v>
      </c>
      <c r="C540" s="627">
        <v>102504.88</v>
      </c>
      <c r="D540" s="628">
        <v>0</v>
      </c>
      <c r="E540" s="628">
        <v>1784.22</v>
      </c>
      <c r="F540" s="627">
        <v>100720.66</v>
      </c>
      <c r="G540" s="554"/>
      <c r="H540" s="64"/>
      <c r="I540" s="174"/>
      <c r="O540" s="43"/>
      <c r="P540" s="43"/>
      <c r="Q540" s="43"/>
      <c r="R540" s="43"/>
      <c r="S540" s="43"/>
      <c r="T540" s="43"/>
      <c r="U540" s="43"/>
      <c r="V540" s="43"/>
    </row>
    <row r="541" spans="1:22" ht="22.5">
      <c r="A541" s="102" t="s">
        <v>157</v>
      </c>
      <c r="B541" s="70" t="s">
        <v>881</v>
      </c>
      <c r="C541" s="629">
        <v>15462.98</v>
      </c>
      <c r="D541" s="630">
        <v>0</v>
      </c>
      <c r="E541" s="630">
        <v>356.85</v>
      </c>
      <c r="F541" s="629">
        <v>15106.13</v>
      </c>
      <c r="G541" s="217"/>
      <c r="H541" s="52"/>
      <c r="I541" s="91"/>
      <c r="O541" s="43"/>
      <c r="P541" s="43"/>
      <c r="Q541" s="43"/>
      <c r="R541" s="43"/>
      <c r="S541" s="43"/>
      <c r="T541" s="43"/>
      <c r="U541" s="43"/>
      <c r="V541" s="43"/>
    </row>
    <row r="542" spans="1:22" ht="22.5">
      <c r="A542" s="102" t="s">
        <v>158</v>
      </c>
      <c r="B542" s="70" t="s">
        <v>882</v>
      </c>
      <c r="C542" s="629">
        <v>4321.14</v>
      </c>
      <c r="D542" s="630">
        <v>0</v>
      </c>
      <c r="E542" s="630">
        <v>0</v>
      </c>
      <c r="F542" s="629">
        <v>4321.14</v>
      </c>
      <c r="G542" s="577"/>
      <c r="H542" s="52"/>
      <c r="I542" s="91"/>
      <c r="O542" s="43"/>
      <c r="P542" s="43"/>
      <c r="Q542" s="43"/>
      <c r="R542" s="43"/>
      <c r="S542" s="43"/>
      <c r="T542" s="43"/>
      <c r="U542" s="43"/>
      <c r="V542" s="43"/>
    </row>
    <row r="543" spans="1:22" ht="34.5" thickBot="1">
      <c r="A543" s="148" t="s">
        <v>159</v>
      </c>
      <c r="B543" s="178" t="s">
        <v>883</v>
      </c>
      <c r="C543" s="631">
        <v>3900</v>
      </c>
      <c r="D543" s="632">
        <v>0</v>
      </c>
      <c r="E543" s="632">
        <v>0</v>
      </c>
      <c r="F543" s="631">
        <v>3900</v>
      </c>
      <c r="G543" s="620"/>
      <c r="H543" s="146"/>
      <c r="I543" s="177"/>
      <c r="O543" s="43"/>
      <c r="P543" s="43"/>
      <c r="Q543" s="43"/>
      <c r="R543" s="43"/>
      <c r="S543" s="43"/>
      <c r="T543" s="43"/>
      <c r="U543" s="43"/>
      <c r="V543" s="43"/>
    </row>
    <row r="544" spans="1:22" ht="25.5" thickBot="1" thickTop="1">
      <c r="A544" s="633" t="s">
        <v>160</v>
      </c>
      <c r="B544" s="634" t="s">
        <v>884</v>
      </c>
      <c r="C544" s="635">
        <v>46062.08</v>
      </c>
      <c r="D544" s="636">
        <v>0</v>
      </c>
      <c r="E544" s="635">
        <v>1361.27</v>
      </c>
      <c r="F544" s="635">
        <v>44700.81</v>
      </c>
      <c r="G544" s="637"/>
      <c r="H544" s="638"/>
      <c r="I544" s="638"/>
      <c r="O544" s="43"/>
      <c r="P544" s="43"/>
      <c r="Q544" s="43"/>
      <c r="R544" s="43"/>
      <c r="S544" s="43"/>
      <c r="T544" s="43"/>
      <c r="U544" s="43"/>
      <c r="V544" s="43"/>
    </row>
    <row r="545" spans="1:22" ht="14.25" thickBot="1" thickTop="1">
      <c r="A545" s="639"/>
      <c r="B545" s="640" t="s">
        <v>885</v>
      </c>
      <c r="C545" s="641">
        <f>SUM(C493+C499+C506+C511+C517+C522+C532+C539)</f>
        <v>66347591.35000001</v>
      </c>
      <c r="D545" s="641">
        <f>SUM(D493+D499+D506+D511+D517+D522+D532+D539)</f>
        <v>1392208.82</v>
      </c>
      <c r="E545" s="641">
        <f>SUM(E493+E499+E506+E511+E517+E522+E532+E539)</f>
        <v>698860.2499999999</v>
      </c>
      <c r="F545" s="641">
        <f>SUM(F493+F499+F506+F511+F517+F522+F532+F539)</f>
        <v>67040939.92</v>
      </c>
      <c r="G545" s="642"/>
      <c r="H545" s="639"/>
      <c r="I545" s="639"/>
      <c r="O545" s="43"/>
      <c r="P545" s="43"/>
      <c r="Q545" s="43"/>
      <c r="R545" s="43"/>
      <c r="S545" s="43"/>
      <c r="T545" s="43"/>
      <c r="U545" s="43"/>
      <c r="V545" s="43"/>
    </row>
    <row r="546" spans="1:22" ht="14.25" thickBot="1" thickTop="1">
      <c r="A546" s="639"/>
      <c r="B546" s="643" t="s">
        <v>886</v>
      </c>
      <c r="C546" s="641">
        <f>SUM(C493+C499+C506+C511+C517+C522+C532+C539+C544)</f>
        <v>66393653.43000001</v>
      </c>
      <c r="D546" s="641">
        <f>SUM(D493+D499+D506+D511+D517+D522+D532+D539+D544)</f>
        <v>1392208.82</v>
      </c>
      <c r="E546" s="641">
        <f>SUM(E493+E499+E506+E511+E517+E522+E532+E539+E544)</f>
        <v>700221.5199999999</v>
      </c>
      <c r="F546" s="641">
        <f>SUM(F493+F499+F506+F511+F517+F522+F532+F539+F544)</f>
        <v>67085640.730000004</v>
      </c>
      <c r="G546" s="642"/>
      <c r="H546" s="639"/>
      <c r="I546" s="639"/>
      <c r="O546" s="43"/>
      <c r="P546" s="43"/>
      <c r="Q546" s="43"/>
      <c r="R546" s="43"/>
      <c r="S546" s="43"/>
      <c r="T546" s="43"/>
      <c r="U546" s="43"/>
      <c r="V546" s="43"/>
    </row>
    <row r="547" spans="1:22" ht="13.5" thickTop="1">
      <c r="A547" s="679"/>
      <c r="B547" s="680"/>
      <c r="C547" s="681"/>
      <c r="D547" s="681"/>
      <c r="E547" s="681"/>
      <c r="F547" s="681"/>
      <c r="G547" s="682"/>
      <c r="H547" s="679"/>
      <c r="I547" s="679"/>
      <c r="O547" s="43"/>
      <c r="P547" s="43"/>
      <c r="Q547" s="43"/>
      <c r="R547" s="43"/>
      <c r="S547" s="43"/>
      <c r="T547" s="43"/>
      <c r="U547" s="43"/>
      <c r="V547" s="43"/>
    </row>
    <row r="548" spans="1:22" ht="13.5" thickBot="1">
      <c r="A548" s="685" t="s">
        <v>908</v>
      </c>
      <c r="B548" s="686"/>
      <c r="C548" s="686"/>
      <c r="D548" s="686"/>
      <c r="E548" s="686"/>
      <c r="F548" s="686"/>
      <c r="G548" s="686"/>
      <c r="H548" s="686"/>
      <c r="I548" s="686"/>
      <c r="O548" s="43"/>
      <c r="P548" s="43"/>
      <c r="Q548" s="43"/>
      <c r="R548" s="43"/>
      <c r="S548" s="43"/>
      <c r="T548" s="43"/>
      <c r="U548" s="43"/>
      <c r="V548" s="43"/>
    </row>
    <row r="549" spans="1:22" ht="35.25" thickBot="1" thickTop="1">
      <c r="A549" s="118" t="s">
        <v>1</v>
      </c>
      <c r="B549" s="78" t="s">
        <v>2</v>
      </c>
      <c r="C549" s="78" t="s">
        <v>654</v>
      </c>
      <c r="D549" s="78" t="s">
        <v>3</v>
      </c>
      <c r="E549" s="79" t="s">
        <v>4</v>
      </c>
      <c r="F549" s="78" t="s">
        <v>709</v>
      </c>
      <c r="G549" s="78" t="s">
        <v>5</v>
      </c>
      <c r="H549" s="78" t="s">
        <v>710</v>
      </c>
      <c r="I549" s="77" t="s">
        <v>711</v>
      </c>
      <c r="O549" s="43"/>
      <c r="P549" s="43"/>
      <c r="Q549" s="43"/>
      <c r="R549" s="43"/>
      <c r="S549" s="43"/>
      <c r="T549" s="43"/>
      <c r="U549" s="43"/>
      <c r="V549" s="43"/>
    </row>
    <row r="550" spans="1:22" ht="14.25" thickBot="1" thickTop="1">
      <c r="A550" s="408" t="s">
        <v>6</v>
      </c>
      <c r="B550" s="409" t="s">
        <v>7</v>
      </c>
      <c r="C550" s="409" t="s">
        <v>8</v>
      </c>
      <c r="D550" s="409" t="s">
        <v>9</v>
      </c>
      <c r="E550" s="409" t="s">
        <v>10</v>
      </c>
      <c r="F550" s="409" t="s">
        <v>11</v>
      </c>
      <c r="G550" s="409" t="s">
        <v>12</v>
      </c>
      <c r="H550" s="409" t="s">
        <v>13</v>
      </c>
      <c r="I550" s="410" t="s">
        <v>14</v>
      </c>
      <c r="O550" s="43"/>
      <c r="P550" s="43"/>
      <c r="Q550" s="43"/>
      <c r="R550" s="43"/>
      <c r="S550" s="43"/>
      <c r="T550" s="43"/>
      <c r="U550" s="43"/>
      <c r="V550" s="43"/>
    </row>
    <row r="551" spans="1:22" ht="14.25" thickBot="1" thickTop="1">
      <c r="A551" s="179"/>
      <c r="B551" s="180" t="s">
        <v>15</v>
      </c>
      <c r="C551" s="181">
        <f>SUM(C552:C552)</f>
        <v>0</v>
      </c>
      <c r="D551" s="273">
        <f>SUM(D552:D552)</f>
        <v>0</v>
      </c>
      <c r="E551" s="273">
        <f>SUM(E552:E552)</f>
        <v>0</v>
      </c>
      <c r="F551" s="183">
        <f>SUM(F552:F552)</f>
        <v>0</v>
      </c>
      <c r="G551" s="179"/>
      <c r="H551" s="273">
        <v>0</v>
      </c>
      <c r="I551" s="492">
        <v>0</v>
      </c>
      <c r="O551" s="43"/>
      <c r="P551" s="43"/>
      <c r="Q551" s="43"/>
      <c r="R551" s="43"/>
      <c r="S551" s="43"/>
      <c r="T551" s="43"/>
      <c r="U551" s="43"/>
      <c r="V551" s="43"/>
    </row>
    <row r="552" spans="1:22" ht="13.5" thickTop="1">
      <c r="A552" s="354" t="s">
        <v>6</v>
      </c>
      <c r="B552" s="295"/>
      <c r="C552" s="493"/>
      <c r="D552" s="494">
        <v>0</v>
      </c>
      <c r="E552" s="494">
        <v>0</v>
      </c>
      <c r="F552" s="493"/>
      <c r="G552" s="495"/>
      <c r="H552" s="496">
        <v>0</v>
      </c>
      <c r="I552" s="497">
        <v>0</v>
      </c>
      <c r="O552" s="43"/>
      <c r="P552" s="43"/>
      <c r="Q552" s="43"/>
      <c r="R552" s="43"/>
      <c r="S552" s="43"/>
      <c r="T552" s="43"/>
      <c r="U552" s="43"/>
      <c r="V552" s="43"/>
    </row>
    <row r="553" spans="1:22" ht="13.5" thickBot="1">
      <c r="A553" s="356"/>
      <c r="O553" s="43"/>
      <c r="P553" s="43"/>
      <c r="Q553" s="43"/>
      <c r="R553" s="43"/>
      <c r="S553" s="43"/>
      <c r="T553" s="43"/>
      <c r="U553" s="43"/>
      <c r="V553" s="43"/>
    </row>
    <row r="554" spans="1:22" ht="25.5" thickBot="1" thickTop="1">
      <c r="A554" s="314"/>
      <c r="B554" s="315" t="s">
        <v>57</v>
      </c>
      <c r="C554" s="184">
        <v>0</v>
      </c>
      <c r="D554" s="188">
        <f>SUM(D555:D556)</f>
        <v>0</v>
      </c>
      <c r="E554" s="188">
        <f>SUM(E555:E556)</f>
        <v>0</v>
      </c>
      <c r="F554" s="188">
        <f>SUM(F555:F556)</f>
        <v>0</v>
      </c>
      <c r="G554" s="185"/>
      <c r="H554" s="188">
        <f>SUM(H555:H556)</f>
        <v>0</v>
      </c>
      <c r="I554" s="188">
        <f>SUM(I555:I556)</f>
        <v>0</v>
      </c>
      <c r="O554" s="43"/>
      <c r="P554" s="43"/>
      <c r="Q554" s="43"/>
      <c r="R554" s="43"/>
      <c r="S554" s="43"/>
      <c r="T554" s="43"/>
      <c r="U554" s="43"/>
      <c r="V554" s="43"/>
    </row>
    <row r="555" spans="1:22" ht="14.25" thickBot="1" thickTop="1">
      <c r="A555" s="515">
        <v>1</v>
      </c>
      <c r="B555" s="498"/>
      <c r="C555" s="499"/>
      <c r="D555" s="499"/>
      <c r="E555" s="499"/>
      <c r="F555" s="499"/>
      <c r="G555" s="352"/>
      <c r="H555" s="352"/>
      <c r="I555" s="500"/>
      <c r="O555" s="43"/>
      <c r="P555" s="43"/>
      <c r="Q555" s="43"/>
      <c r="R555" s="43"/>
      <c r="S555" s="43"/>
      <c r="T555" s="43"/>
      <c r="U555" s="43"/>
      <c r="V555" s="43"/>
    </row>
    <row r="556" spans="1:22" ht="14.25" thickBot="1" thickTop="1">
      <c r="A556" s="516"/>
      <c r="I556" s="90"/>
      <c r="O556" s="43"/>
      <c r="P556" s="43"/>
      <c r="Q556" s="43"/>
      <c r="R556" s="43"/>
      <c r="S556" s="43"/>
      <c r="T556" s="43"/>
      <c r="U556" s="43"/>
      <c r="V556" s="43"/>
    </row>
    <row r="557" spans="1:22" ht="37.5" thickBot="1" thickTop="1">
      <c r="A557" s="187"/>
      <c r="B557" s="422" t="s">
        <v>67</v>
      </c>
      <c r="C557" s="188">
        <f>SUM(C558:C559)</f>
        <v>17209.8</v>
      </c>
      <c r="D557" s="188">
        <f>SUM(D558:D559)</f>
        <v>0</v>
      </c>
      <c r="E557" s="188">
        <f>SUM(E558:E559)</f>
        <v>0</v>
      </c>
      <c r="F557" s="188">
        <f>SUM(F558:F559)</f>
        <v>17209.8</v>
      </c>
      <c r="G557" s="425"/>
      <c r="H557" s="501">
        <v>0</v>
      </c>
      <c r="I557" s="501">
        <v>0</v>
      </c>
      <c r="O557" s="43"/>
      <c r="P557" s="43"/>
      <c r="Q557" s="43"/>
      <c r="R557" s="43"/>
      <c r="S557" s="43"/>
      <c r="T557" s="43"/>
      <c r="U557" s="43"/>
      <c r="V557" s="43"/>
    </row>
    <row r="558" spans="1:22" ht="13.5" thickTop="1">
      <c r="A558" s="102">
        <v>1</v>
      </c>
      <c r="B558" s="70" t="s">
        <v>887</v>
      </c>
      <c r="C558" s="73">
        <v>6209.8</v>
      </c>
      <c r="D558" s="263">
        <v>0</v>
      </c>
      <c r="E558" s="263">
        <v>0</v>
      </c>
      <c r="F558" s="73">
        <v>6209.8</v>
      </c>
      <c r="G558" s="71"/>
      <c r="H558" s="263">
        <v>0</v>
      </c>
      <c r="I558" s="502">
        <v>0</v>
      </c>
      <c r="O558" s="43"/>
      <c r="P558" s="43"/>
      <c r="Q558" s="43"/>
      <c r="R558" s="43"/>
      <c r="S558" s="43"/>
      <c r="T558" s="43"/>
      <c r="U558" s="43"/>
      <c r="V558" s="43"/>
    </row>
    <row r="559" spans="1:22" ht="12.75">
      <c r="A559" s="102">
        <v>2</v>
      </c>
      <c r="B559" s="70" t="s">
        <v>888</v>
      </c>
      <c r="C559" s="73">
        <v>11000</v>
      </c>
      <c r="D559" s="263">
        <v>0</v>
      </c>
      <c r="E559" s="263">
        <v>0</v>
      </c>
      <c r="F559" s="73">
        <v>11000</v>
      </c>
      <c r="G559" s="71"/>
      <c r="H559" s="263">
        <v>0</v>
      </c>
      <c r="I559" s="502">
        <v>0</v>
      </c>
      <c r="O559" s="43"/>
      <c r="P559" s="43"/>
      <c r="Q559" s="43"/>
      <c r="R559" s="43"/>
      <c r="S559" s="43"/>
      <c r="T559" s="43"/>
      <c r="U559" s="43"/>
      <c r="V559" s="43"/>
    </row>
    <row r="560" spans="1:22" ht="13.5" thickBot="1">
      <c r="A560" s="346"/>
      <c r="B560" s="141"/>
      <c r="C560" s="503"/>
      <c r="D560" s="503"/>
      <c r="E560" s="504"/>
      <c r="F560" s="503"/>
      <c r="G560" s="134"/>
      <c r="H560" s="134"/>
      <c r="I560" s="134"/>
      <c r="O560" s="43"/>
      <c r="P560" s="43"/>
      <c r="Q560" s="43"/>
      <c r="R560" s="43"/>
      <c r="S560" s="43"/>
      <c r="T560" s="43"/>
      <c r="U560" s="43"/>
      <c r="V560" s="43"/>
    </row>
    <row r="561" spans="1:22" ht="25.5" thickBot="1" thickTop="1">
      <c r="A561" s="517"/>
      <c r="B561" s="505" t="s">
        <v>313</v>
      </c>
      <c r="C561" s="188">
        <f>SUM(C562:C562)</f>
        <v>0</v>
      </c>
      <c r="D561" s="506">
        <f>SUM(D562:D562)</f>
        <v>0</v>
      </c>
      <c r="E561" s="506">
        <v>0</v>
      </c>
      <c r="F561" s="506">
        <f>SUM(F562:F562)</f>
        <v>0</v>
      </c>
      <c r="G561" s="507"/>
      <c r="H561" s="508">
        <v>0</v>
      </c>
      <c r="I561" s="508">
        <v>0</v>
      </c>
      <c r="O561" s="43"/>
      <c r="P561" s="43"/>
      <c r="Q561" s="43"/>
      <c r="R561" s="43"/>
      <c r="S561" s="43"/>
      <c r="T561" s="43"/>
      <c r="U561" s="43"/>
      <c r="V561" s="43"/>
    </row>
    <row r="562" spans="1:22" ht="14.25" thickBot="1" thickTop="1">
      <c r="A562" s="151"/>
      <c r="B562" s="509"/>
      <c r="C562" s="293"/>
      <c r="D562" s="294"/>
      <c r="E562" s="294"/>
      <c r="F562" s="294"/>
      <c r="G562" s="317"/>
      <c r="H562" s="317"/>
      <c r="I562" s="317"/>
      <c r="O562" s="43"/>
      <c r="P562" s="43"/>
      <c r="Q562" s="43"/>
      <c r="R562" s="43"/>
      <c r="S562" s="43"/>
      <c r="T562" s="43"/>
      <c r="U562" s="43"/>
      <c r="V562" s="43"/>
    </row>
    <row r="563" spans="1:22" ht="14.25" thickBot="1" thickTop="1">
      <c r="A563" s="519"/>
      <c r="B563" s="186" t="s">
        <v>68</v>
      </c>
      <c r="C563" s="184">
        <f>SUM(C564:C564)</f>
        <v>0</v>
      </c>
      <c r="D563" s="184">
        <f>SUM(E564:E564)</f>
        <v>0</v>
      </c>
      <c r="E563" s="184">
        <f>SUM(E564:E564)</f>
        <v>0</v>
      </c>
      <c r="F563" s="184">
        <f>SUM(F564:F564)</f>
        <v>0</v>
      </c>
      <c r="G563" s="431"/>
      <c r="H563" s="501">
        <v>0</v>
      </c>
      <c r="I563" s="501">
        <v>0</v>
      </c>
      <c r="O563" s="43"/>
      <c r="P563" s="43"/>
      <c r="Q563" s="43"/>
      <c r="R563" s="43"/>
      <c r="S563" s="43"/>
      <c r="T563" s="43"/>
      <c r="U563" s="43"/>
      <c r="V563" s="43"/>
    </row>
    <row r="564" spans="1:22" ht="13.5" thickTop="1">
      <c r="A564" s="100">
        <v>1</v>
      </c>
      <c r="B564" s="510"/>
      <c r="C564" s="171"/>
      <c r="D564" s="511">
        <v>0</v>
      </c>
      <c r="E564" s="171">
        <v>0</v>
      </c>
      <c r="F564" s="171"/>
      <c r="G564" s="64"/>
      <c r="H564" s="263">
        <v>0</v>
      </c>
      <c r="I564" s="502">
        <v>0</v>
      </c>
      <c r="O564" s="43"/>
      <c r="P564" s="43"/>
      <c r="Q564" s="43"/>
      <c r="R564" s="43"/>
      <c r="S564" s="43"/>
      <c r="T564" s="43"/>
      <c r="U564" s="43"/>
      <c r="V564" s="43"/>
    </row>
    <row r="565" spans="1:22" ht="13.5" thickBot="1">
      <c r="A565" s="513"/>
      <c r="B565" s="46"/>
      <c r="C565" s="512"/>
      <c r="D565" s="513"/>
      <c r="E565" s="513"/>
      <c r="F565" s="512"/>
      <c r="G565" s="47"/>
      <c r="H565" s="47"/>
      <c r="I565" s="47"/>
      <c r="O565" s="43"/>
      <c r="P565" s="43"/>
      <c r="Q565" s="43"/>
      <c r="R565" s="43"/>
      <c r="S565" s="43"/>
      <c r="T565" s="43"/>
      <c r="U565" s="43"/>
      <c r="V565" s="43"/>
    </row>
    <row r="566" spans="1:22" ht="14.25" thickBot="1" thickTop="1">
      <c r="A566" s="189"/>
      <c r="B566" s="186" t="s">
        <v>69</v>
      </c>
      <c r="C566" s="184">
        <f>SUM(C567:C567)</f>
        <v>0</v>
      </c>
      <c r="D566" s="188">
        <f>SUM(D567:D567)</f>
        <v>0</v>
      </c>
      <c r="E566" s="188">
        <f>SUM(E567:E567)</f>
        <v>0</v>
      </c>
      <c r="F566" s="184">
        <f>SUM(F567:F567)</f>
        <v>0</v>
      </c>
      <c r="G566" s="185"/>
      <c r="H566" s="501">
        <v>0</v>
      </c>
      <c r="I566" s="501">
        <v>0</v>
      </c>
      <c r="O566" s="43"/>
      <c r="P566" s="43"/>
      <c r="Q566" s="43"/>
      <c r="R566" s="43"/>
      <c r="S566" s="43"/>
      <c r="T566" s="43"/>
      <c r="U566" s="43"/>
      <c r="V566" s="43"/>
    </row>
    <row r="567" spans="1:22" ht="14.25" thickBot="1" thickTop="1">
      <c r="A567" s="277"/>
      <c r="B567" s="308"/>
      <c r="C567" s="278"/>
      <c r="D567" s="279"/>
      <c r="E567" s="279"/>
      <c r="F567" s="278"/>
      <c r="G567" s="280"/>
      <c r="H567" s="281"/>
      <c r="I567" s="282"/>
      <c r="O567" s="43"/>
      <c r="P567" s="43"/>
      <c r="Q567" s="43"/>
      <c r="R567" s="43"/>
      <c r="S567" s="43"/>
      <c r="T567" s="43"/>
      <c r="U567" s="43"/>
      <c r="V567" s="43"/>
    </row>
    <row r="568" spans="1:22" ht="25.5" thickBot="1" thickTop="1">
      <c r="A568" s="190"/>
      <c r="B568" s="191" t="s">
        <v>71</v>
      </c>
      <c r="C568" s="192">
        <f>SUM(C569:C570)</f>
        <v>8068.8</v>
      </c>
      <c r="D568" s="193">
        <f>SUM(D569:D570)</f>
        <v>0</v>
      </c>
      <c r="E568" s="194">
        <f>SUM(E569:E570)</f>
        <v>0</v>
      </c>
      <c r="F568" s="192">
        <f>SUM(F569:F570)</f>
        <v>8068.8</v>
      </c>
      <c r="G568" s="195"/>
      <c r="H568" s="501">
        <v>0</v>
      </c>
      <c r="I568" s="501">
        <v>0</v>
      </c>
      <c r="O568" s="43"/>
      <c r="P568" s="43"/>
      <c r="Q568" s="43"/>
      <c r="R568" s="43"/>
      <c r="S568" s="43"/>
      <c r="T568" s="43"/>
      <c r="U568" s="43"/>
      <c r="V568" s="43"/>
    </row>
    <row r="569" spans="1:22" ht="13.5" thickTop="1">
      <c r="A569" s="170">
        <v>1</v>
      </c>
      <c r="B569" s="305" t="s">
        <v>889</v>
      </c>
      <c r="C569" s="171">
        <v>8068.8</v>
      </c>
      <c r="D569" s="207"/>
      <c r="E569" s="172"/>
      <c r="F569" s="514">
        <v>8068.8</v>
      </c>
      <c r="G569" s="64"/>
      <c r="H569" s="64"/>
      <c r="I569" s="174"/>
      <c r="O569" s="43"/>
      <c r="P569" s="43"/>
      <c r="Q569" s="43"/>
      <c r="R569" s="43"/>
      <c r="S569" s="43"/>
      <c r="T569" s="43"/>
      <c r="U569" s="43"/>
      <c r="V569" s="43"/>
    </row>
    <row r="570" spans="1:22" ht="13.5" thickBot="1">
      <c r="A570" s="101"/>
      <c r="B570" s="300"/>
      <c r="C570" s="283"/>
      <c r="D570" s="283"/>
      <c r="E570" s="283"/>
      <c r="F570" s="283"/>
      <c r="G570" s="52"/>
      <c r="H570" s="52"/>
      <c r="I570" s="91"/>
      <c r="O570" s="43"/>
      <c r="P570" s="43"/>
      <c r="Q570" s="43"/>
      <c r="R570" s="43"/>
      <c r="S570" s="43"/>
      <c r="T570" s="43"/>
      <c r="U570" s="43"/>
      <c r="V570" s="43"/>
    </row>
    <row r="571" spans="1:22" ht="25.5" thickBot="1" thickTop="1">
      <c r="A571" s="190"/>
      <c r="B571" s="191" t="s">
        <v>821</v>
      </c>
      <c r="C571" s="192">
        <v>8268</v>
      </c>
      <c r="D571" s="193">
        <v>0</v>
      </c>
      <c r="E571" s="194">
        <v>0</v>
      </c>
      <c r="F571" s="192">
        <v>8268</v>
      </c>
      <c r="G571" s="195"/>
      <c r="H571" s="501">
        <v>0</v>
      </c>
      <c r="I571" s="501">
        <v>0</v>
      </c>
      <c r="O571" s="43"/>
      <c r="P571" s="43"/>
      <c r="Q571" s="43"/>
      <c r="R571" s="43"/>
      <c r="S571" s="43"/>
      <c r="T571" s="43"/>
      <c r="U571" s="43"/>
      <c r="V571" s="43"/>
    </row>
    <row r="572" spans="15:22" ht="13.5" thickTop="1">
      <c r="O572" s="43"/>
      <c r="P572" s="43"/>
      <c r="Q572" s="43"/>
      <c r="R572" s="43"/>
      <c r="S572" s="43"/>
      <c r="T572" s="43"/>
      <c r="U572" s="43"/>
      <c r="V572" s="43"/>
    </row>
    <row r="573" spans="15:22" ht="12.75">
      <c r="O573" s="43"/>
      <c r="P573" s="43"/>
      <c r="Q573" s="43"/>
      <c r="R573" s="43"/>
      <c r="S573" s="43"/>
      <c r="T573" s="43"/>
      <c r="U573" s="43"/>
      <c r="V573" s="43"/>
    </row>
    <row r="574" spans="15:22" ht="12.75">
      <c r="O574" s="43"/>
      <c r="P574" s="43"/>
      <c r="Q574" s="43"/>
      <c r="R574" s="43"/>
      <c r="S574" s="43"/>
      <c r="T574" s="43"/>
      <c r="U574" s="43"/>
      <c r="V574" s="43"/>
    </row>
    <row r="575" spans="15:22" ht="12.75">
      <c r="O575" s="43"/>
      <c r="P575" s="43"/>
      <c r="Q575" s="43"/>
      <c r="R575" s="43"/>
      <c r="S575" s="43"/>
      <c r="T575" s="43"/>
      <c r="U575" s="43"/>
      <c r="V575" s="43"/>
    </row>
    <row r="576" spans="15:22" ht="12.75">
      <c r="O576" s="43"/>
      <c r="P576" s="43"/>
      <c r="Q576" s="43"/>
      <c r="R576" s="43"/>
      <c r="S576" s="43"/>
      <c r="T576" s="43"/>
      <c r="U576" s="43"/>
      <c r="V576" s="43"/>
    </row>
    <row r="577" spans="15:22" ht="12.75">
      <c r="O577" s="43"/>
      <c r="P577" s="43"/>
      <c r="Q577" s="43"/>
      <c r="R577" s="43"/>
      <c r="S577" s="43"/>
      <c r="T577" s="43"/>
      <c r="U577" s="43"/>
      <c r="V577" s="43"/>
    </row>
    <row r="578" spans="15:22" ht="12.75">
      <c r="O578" s="43"/>
      <c r="P578" s="43"/>
      <c r="Q578" s="43"/>
      <c r="R578" s="43"/>
      <c r="S578" s="43"/>
      <c r="T578" s="43"/>
      <c r="U578" s="43"/>
      <c r="V578" s="43"/>
    </row>
    <row r="579" spans="15:22" ht="12.75">
      <c r="O579" s="43"/>
      <c r="P579" s="43"/>
      <c r="Q579" s="43"/>
      <c r="R579" s="43"/>
      <c r="S579" s="43"/>
      <c r="T579" s="43"/>
      <c r="U579" s="43"/>
      <c r="V579" s="43"/>
    </row>
    <row r="580" spans="15:22" ht="12.75">
      <c r="O580" s="43"/>
      <c r="P580" s="43"/>
      <c r="Q580" s="43"/>
      <c r="R580" s="43"/>
      <c r="S580" s="43"/>
      <c r="T580" s="43"/>
      <c r="U580" s="43"/>
      <c r="V580" s="43"/>
    </row>
    <row r="581" spans="15:22" ht="12.75">
      <c r="O581" s="43"/>
      <c r="P581" s="43"/>
      <c r="Q581" s="43"/>
      <c r="R581" s="43"/>
      <c r="S581" s="43"/>
      <c r="T581" s="43"/>
      <c r="U581" s="43"/>
      <c r="V581" s="43"/>
    </row>
    <row r="582" spans="15:22" ht="12.75">
      <c r="O582" s="43"/>
      <c r="P582" s="43"/>
      <c r="Q582" s="43"/>
      <c r="R582" s="43"/>
      <c r="S582" s="43"/>
      <c r="T582" s="43"/>
      <c r="U582" s="43"/>
      <c r="V582" s="43"/>
    </row>
    <row r="583" spans="15:22" ht="12.75">
      <c r="O583" s="43"/>
      <c r="P583" s="43"/>
      <c r="Q583" s="43"/>
      <c r="R583" s="43"/>
      <c r="S583" s="43"/>
      <c r="T583" s="43"/>
      <c r="U583" s="43"/>
      <c r="V583" s="43"/>
    </row>
    <row r="584" spans="15:22" ht="12.75">
      <c r="O584" s="43"/>
      <c r="P584" s="43"/>
      <c r="Q584" s="43"/>
      <c r="R584" s="43"/>
      <c r="S584" s="43"/>
      <c r="T584" s="43"/>
      <c r="U584" s="43"/>
      <c r="V584" s="43"/>
    </row>
    <row r="585" spans="15:22" ht="12.75">
      <c r="O585" s="43"/>
      <c r="P585" s="43"/>
      <c r="Q585" s="43"/>
      <c r="R585" s="43"/>
      <c r="S585" s="43"/>
      <c r="T585" s="43"/>
      <c r="U585" s="43"/>
      <c r="V585" s="43"/>
    </row>
    <row r="586" spans="15:22" ht="12.75">
      <c r="O586" s="43"/>
      <c r="P586" s="43"/>
      <c r="Q586" s="43"/>
      <c r="R586" s="43"/>
      <c r="S586" s="43"/>
      <c r="T586" s="43"/>
      <c r="U586" s="43"/>
      <c r="V586" s="43"/>
    </row>
    <row r="587" spans="15:22" ht="12.75">
      <c r="O587" s="43"/>
      <c r="P587" s="43"/>
      <c r="Q587" s="43"/>
      <c r="R587" s="43"/>
      <c r="S587" s="43"/>
      <c r="T587" s="43"/>
      <c r="U587" s="43"/>
      <c r="V587" s="43"/>
    </row>
    <row r="588" spans="15:22" ht="12.75">
      <c r="O588" s="43"/>
      <c r="P588" s="43"/>
      <c r="Q588" s="43"/>
      <c r="R588" s="43"/>
      <c r="S588" s="43"/>
      <c r="T588" s="43"/>
      <c r="U588" s="43"/>
      <c r="V588" s="43"/>
    </row>
    <row r="589" spans="15:22" ht="12.75">
      <c r="O589" s="43"/>
      <c r="P589" s="43"/>
      <c r="Q589" s="43"/>
      <c r="R589" s="43"/>
      <c r="S589" s="43"/>
      <c r="T589" s="43"/>
      <c r="U589" s="43"/>
      <c r="V589" s="43"/>
    </row>
    <row r="590" spans="15:22" ht="12.75">
      <c r="O590" s="43"/>
      <c r="P590" s="43"/>
      <c r="Q590" s="43"/>
      <c r="R590" s="43"/>
      <c r="S590" s="43"/>
      <c r="T590" s="43"/>
      <c r="U590" s="43"/>
      <c r="V590" s="43"/>
    </row>
    <row r="591" spans="15:22" ht="12.75">
      <c r="O591" s="43"/>
      <c r="P591" s="43"/>
      <c r="Q591" s="43"/>
      <c r="R591" s="43"/>
      <c r="S591" s="43"/>
      <c r="T591" s="43"/>
      <c r="U591" s="43"/>
      <c r="V591" s="43"/>
    </row>
    <row r="592" spans="15:22" ht="12.75">
      <c r="O592" s="43"/>
      <c r="P592" s="43"/>
      <c r="Q592" s="43"/>
      <c r="R592" s="43"/>
      <c r="S592" s="43"/>
      <c r="T592" s="43"/>
      <c r="U592" s="43"/>
      <c r="V592" s="43"/>
    </row>
    <row r="593" spans="15:22" ht="12.75">
      <c r="O593" s="43"/>
      <c r="P593" s="43"/>
      <c r="Q593" s="43"/>
      <c r="R593" s="43"/>
      <c r="S593" s="43"/>
      <c r="T593" s="43"/>
      <c r="U593" s="43"/>
      <c r="V593" s="43"/>
    </row>
    <row r="594" spans="15:22" ht="12.75">
      <c r="O594" s="43"/>
      <c r="P594" s="43"/>
      <c r="Q594" s="43"/>
      <c r="R594" s="43"/>
      <c r="S594" s="43"/>
      <c r="T594" s="43"/>
      <c r="U594" s="43"/>
      <c r="V594" s="43"/>
    </row>
    <row r="595" spans="15:22" ht="12.75">
      <c r="O595" s="43"/>
      <c r="P595" s="43"/>
      <c r="Q595" s="43"/>
      <c r="R595" s="43"/>
      <c r="S595" s="43"/>
      <c r="T595" s="43"/>
      <c r="U595" s="43"/>
      <c r="V595" s="43"/>
    </row>
    <row r="596" spans="15:22" ht="12.75">
      <c r="O596" s="43"/>
      <c r="P596" s="43"/>
      <c r="Q596" s="43"/>
      <c r="R596" s="43"/>
      <c r="S596" s="43"/>
      <c r="T596" s="43"/>
      <c r="U596" s="43"/>
      <c r="V596" s="43"/>
    </row>
    <row r="597" spans="15:22" ht="12.75">
      <c r="O597" s="43"/>
      <c r="P597" s="43"/>
      <c r="Q597" s="43"/>
      <c r="R597" s="43"/>
      <c r="S597" s="43"/>
      <c r="T597" s="43"/>
      <c r="U597" s="43"/>
      <c r="V597" s="43"/>
    </row>
    <row r="598" spans="15:22" ht="12.75">
      <c r="O598" s="43"/>
      <c r="P598" s="43"/>
      <c r="Q598" s="43"/>
      <c r="R598" s="43"/>
      <c r="S598" s="43"/>
      <c r="T598" s="43"/>
      <c r="U598" s="43"/>
      <c r="V598" s="43"/>
    </row>
    <row r="599" spans="15:22" ht="12.75">
      <c r="O599" s="43"/>
      <c r="P599" s="43"/>
      <c r="Q599" s="43"/>
      <c r="R599" s="43"/>
      <c r="S599" s="43"/>
      <c r="T599" s="43"/>
      <c r="U599" s="43"/>
      <c r="V599" s="43"/>
    </row>
    <row r="600" spans="15:22" ht="12.75">
      <c r="O600" s="43"/>
      <c r="P600" s="43"/>
      <c r="Q600" s="43"/>
      <c r="R600" s="43"/>
      <c r="S600" s="43"/>
      <c r="T600" s="43"/>
      <c r="U600" s="43"/>
      <c r="V600" s="43"/>
    </row>
    <row r="601" spans="15:22" ht="12.75">
      <c r="O601" s="43"/>
      <c r="P601" s="43"/>
      <c r="Q601" s="43"/>
      <c r="R601" s="43"/>
      <c r="S601" s="43"/>
      <c r="T601" s="43"/>
      <c r="U601" s="43"/>
      <c r="V601" s="43"/>
    </row>
    <row r="602" spans="15:22" ht="12.75">
      <c r="O602" s="43"/>
      <c r="P602" s="43"/>
      <c r="Q602" s="43"/>
      <c r="R602" s="43"/>
      <c r="S602" s="43"/>
      <c r="T602" s="43"/>
      <c r="U602" s="43"/>
      <c r="V602" s="43"/>
    </row>
    <row r="603" spans="15:22" ht="12.75">
      <c r="O603" s="43"/>
      <c r="P603" s="43"/>
      <c r="Q603" s="43"/>
      <c r="R603" s="43"/>
      <c r="S603" s="43"/>
      <c r="T603" s="43"/>
      <c r="U603" s="43"/>
      <c r="V603" s="43"/>
    </row>
    <row r="604" spans="15:22" ht="12.75">
      <c r="O604" s="43"/>
      <c r="P604" s="43"/>
      <c r="Q604" s="43"/>
      <c r="R604" s="43"/>
      <c r="S604" s="43"/>
      <c r="T604" s="43"/>
      <c r="U604" s="43"/>
      <c r="V604" s="43"/>
    </row>
    <row r="605" spans="15:22" ht="12.75">
      <c r="O605" s="43"/>
      <c r="P605" s="43"/>
      <c r="Q605" s="43"/>
      <c r="R605" s="43"/>
      <c r="S605" s="43"/>
      <c r="T605" s="43"/>
      <c r="U605" s="43"/>
      <c r="V605" s="43"/>
    </row>
    <row r="606" spans="15:22" ht="12.75">
      <c r="O606" s="43"/>
      <c r="P606" s="43"/>
      <c r="Q606" s="43"/>
      <c r="R606" s="43"/>
      <c r="S606" s="43"/>
      <c r="T606" s="43"/>
      <c r="U606" s="43"/>
      <c r="V606" s="43"/>
    </row>
    <row r="607" spans="15:22" ht="12.75">
      <c r="O607" s="43"/>
      <c r="P607" s="43"/>
      <c r="Q607" s="43"/>
      <c r="R607" s="43"/>
      <c r="S607" s="43"/>
      <c r="T607" s="43"/>
      <c r="U607" s="43"/>
      <c r="V607" s="43"/>
    </row>
    <row r="608" spans="15:22" ht="12.75">
      <c r="O608" s="43"/>
      <c r="P608" s="43"/>
      <c r="Q608" s="43"/>
      <c r="R608" s="43"/>
      <c r="S608" s="43"/>
      <c r="T608" s="43"/>
      <c r="U608" s="43"/>
      <c r="V608" s="43"/>
    </row>
    <row r="609" spans="15:22" ht="12.75">
      <c r="O609" s="43"/>
      <c r="P609" s="43"/>
      <c r="Q609" s="43"/>
      <c r="R609" s="43"/>
      <c r="S609" s="43"/>
      <c r="T609" s="43"/>
      <c r="U609" s="43"/>
      <c r="V609" s="43"/>
    </row>
    <row r="610" spans="15:22" ht="12.75">
      <c r="O610" s="43"/>
      <c r="P610" s="43"/>
      <c r="Q610" s="43"/>
      <c r="R610" s="43"/>
      <c r="S610" s="43"/>
      <c r="T610" s="43"/>
      <c r="U610" s="43"/>
      <c r="V610" s="43"/>
    </row>
    <row r="611" spans="15:22" ht="12.75">
      <c r="O611" s="43"/>
      <c r="P611" s="43"/>
      <c r="Q611" s="43"/>
      <c r="R611" s="43"/>
      <c r="S611" s="43"/>
      <c r="T611" s="43"/>
      <c r="U611" s="43"/>
      <c r="V611" s="43"/>
    </row>
    <row r="612" spans="15:22" ht="12.75">
      <c r="O612" s="43"/>
      <c r="P612" s="43"/>
      <c r="Q612" s="43"/>
      <c r="R612" s="43"/>
      <c r="S612" s="43"/>
      <c r="T612" s="43"/>
      <c r="U612" s="43"/>
      <c r="V612" s="43"/>
    </row>
    <row r="613" spans="15:22" ht="12.75">
      <c r="O613" s="43"/>
      <c r="P613" s="43"/>
      <c r="Q613" s="43"/>
      <c r="R613" s="43"/>
      <c r="S613" s="43"/>
      <c r="T613" s="43"/>
      <c r="U613" s="43"/>
      <c r="V613" s="43"/>
    </row>
    <row r="614" spans="15:22" ht="12.75">
      <c r="O614" s="43"/>
      <c r="P614" s="43"/>
      <c r="Q614" s="43"/>
      <c r="R614" s="43"/>
      <c r="S614" s="43"/>
      <c r="T614" s="43"/>
      <c r="U614" s="43"/>
      <c r="V614" s="43"/>
    </row>
    <row r="615" spans="15:22" ht="12.75">
      <c r="O615" s="43"/>
      <c r="P615" s="43"/>
      <c r="Q615" s="43"/>
      <c r="R615" s="43"/>
      <c r="S615" s="43"/>
      <c r="T615" s="43"/>
      <c r="U615" s="43"/>
      <c r="V615" s="43"/>
    </row>
    <row r="616" spans="15:22" ht="12.75">
      <c r="O616" s="43"/>
      <c r="P616" s="43"/>
      <c r="Q616" s="43"/>
      <c r="R616" s="43"/>
      <c r="S616" s="43"/>
      <c r="T616" s="43"/>
      <c r="U616" s="43"/>
      <c r="V616" s="43"/>
    </row>
    <row r="617" spans="15:22" ht="12.75">
      <c r="O617" s="43"/>
      <c r="P617" s="43"/>
      <c r="Q617" s="43"/>
      <c r="R617" s="43"/>
      <c r="S617" s="43"/>
      <c r="T617" s="43"/>
      <c r="U617" s="43"/>
      <c r="V617" s="43"/>
    </row>
    <row r="618" spans="15:22" ht="12.75">
      <c r="O618" s="43"/>
      <c r="P618" s="43"/>
      <c r="Q618" s="43"/>
      <c r="R618" s="43"/>
      <c r="S618" s="43"/>
      <c r="T618" s="43"/>
      <c r="U618" s="43"/>
      <c r="V618" s="43"/>
    </row>
    <row r="619" spans="15:22" ht="12.75">
      <c r="O619" s="43"/>
      <c r="P619" s="43"/>
      <c r="Q619" s="43"/>
      <c r="R619" s="43"/>
      <c r="S619" s="43"/>
      <c r="T619" s="43"/>
      <c r="U619" s="43"/>
      <c r="V619" s="43"/>
    </row>
    <row r="620" spans="15:22" ht="12.75">
      <c r="O620" s="43"/>
      <c r="P620" s="43"/>
      <c r="Q620" s="43"/>
      <c r="R620" s="43"/>
      <c r="S620" s="43"/>
      <c r="T620" s="43"/>
      <c r="U620" s="43"/>
      <c r="V620" s="43"/>
    </row>
    <row r="621" spans="15:22" ht="12.75">
      <c r="O621" s="43"/>
      <c r="P621" s="43"/>
      <c r="Q621" s="43"/>
      <c r="R621" s="43"/>
      <c r="S621" s="43"/>
      <c r="T621" s="43"/>
      <c r="U621" s="43"/>
      <c r="V621" s="43"/>
    </row>
    <row r="622" spans="15:22" ht="12.75">
      <c r="O622" s="43"/>
      <c r="P622" s="43"/>
      <c r="Q622" s="43"/>
      <c r="R622" s="43"/>
      <c r="S622" s="43"/>
      <c r="T622" s="43"/>
      <c r="U622" s="43"/>
      <c r="V622" s="43"/>
    </row>
    <row r="623" spans="15:22" ht="12.75">
      <c r="O623" s="43"/>
      <c r="P623" s="43"/>
      <c r="Q623" s="43"/>
      <c r="R623" s="43"/>
      <c r="S623" s="43"/>
      <c r="T623" s="43"/>
      <c r="U623" s="43"/>
      <c r="V623" s="43"/>
    </row>
    <row r="624" spans="15:22" ht="12.75">
      <c r="O624" s="43"/>
      <c r="P624" s="43"/>
      <c r="Q624" s="43"/>
      <c r="R624" s="43"/>
      <c r="S624" s="43"/>
      <c r="T624" s="43"/>
      <c r="U624" s="43"/>
      <c r="V624" s="43"/>
    </row>
    <row r="625" spans="15:22" ht="12.75">
      <c r="O625" s="43"/>
      <c r="P625" s="43"/>
      <c r="Q625" s="43"/>
      <c r="R625" s="43"/>
      <c r="S625" s="43"/>
      <c r="T625" s="43"/>
      <c r="U625" s="43"/>
      <c r="V625" s="43"/>
    </row>
    <row r="626" spans="15:22" ht="12.75">
      <c r="O626" s="43"/>
      <c r="P626" s="43"/>
      <c r="Q626" s="43"/>
      <c r="R626" s="43"/>
      <c r="S626" s="43"/>
      <c r="T626" s="43"/>
      <c r="U626" s="43"/>
      <c r="V626" s="43"/>
    </row>
    <row r="627" spans="15:22" ht="12.75">
      <c r="O627" s="43"/>
      <c r="P627" s="43"/>
      <c r="Q627" s="43"/>
      <c r="R627" s="43"/>
      <c r="S627" s="43"/>
      <c r="T627" s="43"/>
      <c r="U627" s="43"/>
      <c r="V627" s="43"/>
    </row>
    <row r="628" spans="15:22" ht="12.75">
      <c r="O628" s="43"/>
      <c r="P628" s="43"/>
      <c r="Q628" s="43"/>
      <c r="R628" s="43"/>
      <c r="S628" s="43"/>
      <c r="T628" s="43"/>
      <c r="U628" s="43"/>
      <c r="V628" s="43"/>
    </row>
    <row r="629" spans="15:22" ht="12.75">
      <c r="O629" s="43"/>
      <c r="P629" s="43"/>
      <c r="Q629" s="43"/>
      <c r="R629" s="43"/>
      <c r="S629" s="43"/>
      <c r="T629" s="43"/>
      <c r="U629" s="43"/>
      <c r="V629" s="43"/>
    </row>
    <row r="630" spans="15:22" ht="12.75">
      <c r="O630" s="43"/>
      <c r="P630" s="43"/>
      <c r="Q630" s="43"/>
      <c r="R630" s="43"/>
      <c r="S630" s="43"/>
      <c r="T630" s="43"/>
      <c r="U630" s="43"/>
      <c r="V630" s="43"/>
    </row>
    <row r="631" spans="15:22" ht="12.75">
      <c r="O631" s="43"/>
      <c r="P631" s="43"/>
      <c r="Q631" s="43"/>
      <c r="R631" s="43"/>
      <c r="S631" s="43"/>
      <c r="T631" s="43"/>
      <c r="U631" s="43"/>
      <c r="V631" s="43"/>
    </row>
    <row r="632" spans="15:22" ht="12.75">
      <c r="O632" s="43"/>
      <c r="P632" s="43"/>
      <c r="Q632" s="43"/>
      <c r="R632" s="43"/>
      <c r="S632" s="43"/>
      <c r="T632" s="43"/>
      <c r="U632" s="43"/>
      <c r="V632" s="43"/>
    </row>
    <row r="633" spans="15:22" ht="12.75">
      <c r="O633" s="43"/>
      <c r="P633" s="43"/>
      <c r="Q633" s="43"/>
      <c r="R633" s="43"/>
      <c r="S633" s="43"/>
      <c r="T633" s="43"/>
      <c r="U633" s="43"/>
      <c r="V633" s="43"/>
    </row>
    <row r="634" spans="15:22" ht="12.75">
      <c r="O634" s="43"/>
      <c r="P634" s="43"/>
      <c r="Q634" s="43"/>
      <c r="R634" s="43"/>
      <c r="S634" s="43"/>
      <c r="T634" s="43"/>
      <c r="U634" s="43"/>
      <c r="V634" s="43"/>
    </row>
    <row r="635" spans="15:22" ht="12.75">
      <c r="O635" s="43"/>
      <c r="P635" s="43"/>
      <c r="Q635" s="43"/>
      <c r="R635" s="43"/>
      <c r="S635" s="43"/>
      <c r="T635" s="43"/>
      <c r="U635" s="43"/>
      <c r="V635" s="43"/>
    </row>
    <row r="636" spans="15:22" ht="12.75">
      <c r="O636" s="43"/>
      <c r="P636" s="43"/>
      <c r="Q636" s="43"/>
      <c r="R636" s="43"/>
      <c r="S636" s="43"/>
      <c r="T636" s="43"/>
      <c r="U636" s="43"/>
      <c r="V636" s="43"/>
    </row>
    <row r="637" spans="15:22" ht="12.75">
      <c r="O637" s="43"/>
      <c r="P637" s="43"/>
      <c r="Q637" s="43"/>
      <c r="R637" s="43"/>
      <c r="S637" s="43"/>
      <c r="T637" s="43"/>
      <c r="U637" s="43"/>
      <c r="V637" s="43"/>
    </row>
    <row r="638" spans="15:22" ht="12.75">
      <c r="O638" s="43"/>
      <c r="P638" s="43"/>
      <c r="Q638" s="43"/>
      <c r="R638" s="43"/>
      <c r="S638" s="43"/>
      <c r="T638" s="43"/>
      <c r="U638" s="43"/>
      <c r="V638" s="43"/>
    </row>
    <row r="639" spans="15:22" ht="12.75">
      <c r="O639" s="43"/>
      <c r="P639" s="43"/>
      <c r="Q639" s="43"/>
      <c r="R639" s="43"/>
      <c r="S639" s="43"/>
      <c r="T639" s="43"/>
      <c r="U639" s="43"/>
      <c r="V639" s="43"/>
    </row>
    <row r="640" spans="15:22" ht="12.75">
      <c r="O640" s="43"/>
      <c r="P640" s="43"/>
      <c r="Q640" s="43"/>
      <c r="R640" s="43"/>
      <c r="S640" s="43"/>
      <c r="T640" s="43"/>
      <c r="U640" s="43"/>
      <c r="V640" s="43"/>
    </row>
    <row r="641" spans="15:22" ht="12.75">
      <c r="O641" s="43"/>
      <c r="P641" s="43"/>
      <c r="Q641" s="43"/>
      <c r="R641" s="43"/>
      <c r="S641" s="43"/>
      <c r="T641" s="43"/>
      <c r="U641" s="43"/>
      <c r="V641" s="43"/>
    </row>
    <row r="642" spans="15:22" ht="12.75">
      <c r="O642" s="43"/>
      <c r="P642" s="43"/>
      <c r="Q642" s="43"/>
      <c r="R642" s="43"/>
      <c r="S642" s="43"/>
      <c r="T642" s="43"/>
      <c r="U642" s="43"/>
      <c r="V642" s="43"/>
    </row>
    <row r="643" spans="15:22" ht="12.75">
      <c r="O643" s="43"/>
      <c r="P643" s="43"/>
      <c r="Q643" s="43"/>
      <c r="R643" s="43"/>
      <c r="S643" s="43"/>
      <c r="T643" s="43"/>
      <c r="U643" s="43"/>
      <c r="V643" s="43"/>
    </row>
    <row r="644" spans="15:22" ht="12.75">
      <c r="O644" s="43"/>
      <c r="P644" s="43"/>
      <c r="Q644" s="43"/>
      <c r="R644" s="43"/>
      <c r="S644" s="43"/>
      <c r="T644" s="43"/>
      <c r="U644" s="43"/>
      <c r="V644" s="43"/>
    </row>
    <row r="645" spans="15:22" ht="12.75">
      <c r="O645" s="43"/>
      <c r="P645" s="43"/>
      <c r="Q645" s="43"/>
      <c r="R645" s="43"/>
      <c r="S645" s="43"/>
      <c r="T645" s="43"/>
      <c r="U645" s="43"/>
      <c r="V645" s="43"/>
    </row>
    <row r="646" spans="15:22" ht="12.75">
      <c r="O646" s="43"/>
      <c r="P646" s="43"/>
      <c r="Q646" s="43"/>
      <c r="R646" s="43"/>
      <c r="S646" s="43"/>
      <c r="T646" s="43"/>
      <c r="U646" s="43"/>
      <c r="V646" s="43"/>
    </row>
    <row r="647" spans="15:22" ht="12.75">
      <c r="O647" s="43"/>
      <c r="P647" s="43"/>
      <c r="Q647" s="43"/>
      <c r="R647" s="43"/>
      <c r="S647" s="43"/>
      <c r="T647" s="43"/>
      <c r="U647" s="43"/>
      <c r="V647" s="43"/>
    </row>
    <row r="648" spans="15:22" ht="12.75">
      <c r="O648" s="43"/>
      <c r="P648" s="43"/>
      <c r="Q648" s="43"/>
      <c r="R648" s="43"/>
      <c r="S648" s="43"/>
      <c r="T648" s="43"/>
      <c r="U648" s="43"/>
      <c r="V648" s="43"/>
    </row>
    <row r="649" spans="15:22" ht="12.75">
      <c r="O649" s="43"/>
      <c r="P649" s="43"/>
      <c r="Q649" s="43"/>
      <c r="R649" s="43"/>
      <c r="S649" s="43"/>
      <c r="T649" s="43"/>
      <c r="U649" s="43"/>
      <c r="V649" s="43"/>
    </row>
    <row r="650" spans="15:22" ht="12.75">
      <c r="O650" s="43"/>
      <c r="P650" s="43"/>
      <c r="Q650" s="43"/>
      <c r="R650" s="43"/>
      <c r="S650" s="43"/>
      <c r="T650" s="43"/>
      <c r="U650" s="43"/>
      <c r="V650" s="43"/>
    </row>
    <row r="651" spans="15:22" ht="12.75">
      <c r="O651" s="43"/>
      <c r="P651" s="43"/>
      <c r="Q651" s="43"/>
      <c r="R651" s="43"/>
      <c r="S651" s="43"/>
      <c r="T651" s="43"/>
      <c r="U651" s="43"/>
      <c r="V651" s="43"/>
    </row>
    <row r="652" spans="15:22" ht="12.75">
      <c r="O652" s="43"/>
      <c r="P652" s="43"/>
      <c r="Q652" s="43"/>
      <c r="R652" s="43"/>
      <c r="S652" s="43"/>
      <c r="T652" s="43"/>
      <c r="U652" s="43"/>
      <c r="V652" s="43"/>
    </row>
    <row r="653" spans="15:22" ht="12.75">
      <c r="O653" s="43"/>
      <c r="P653" s="43"/>
      <c r="Q653" s="43"/>
      <c r="R653" s="43"/>
      <c r="S653" s="43"/>
      <c r="T653" s="43"/>
      <c r="U653" s="43"/>
      <c r="V653" s="43"/>
    </row>
    <row r="654" spans="15:22" ht="12.75">
      <c r="O654" s="43"/>
      <c r="P654" s="43"/>
      <c r="Q654" s="43"/>
      <c r="R654" s="43"/>
      <c r="S654" s="43"/>
      <c r="T654" s="43"/>
      <c r="U654" s="43"/>
      <c r="V654" s="43"/>
    </row>
    <row r="655" spans="15:22" ht="12.75">
      <c r="O655" s="43"/>
      <c r="P655" s="43"/>
      <c r="Q655" s="43"/>
      <c r="R655" s="43"/>
      <c r="S655" s="43"/>
      <c r="T655" s="43"/>
      <c r="U655" s="43"/>
      <c r="V655" s="43"/>
    </row>
    <row r="656" spans="15:22" ht="12.75">
      <c r="O656" s="43"/>
      <c r="P656" s="43"/>
      <c r="Q656" s="43"/>
      <c r="R656" s="43"/>
      <c r="S656" s="43"/>
      <c r="T656" s="43"/>
      <c r="U656" s="43"/>
      <c r="V656" s="43"/>
    </row>
    <row r="657" spans="15:22" ht="12.75">
      <c r="O657" s="43"/>
      <c r="P657" s="43"/>
      <c r="Q657" s="43"/>
      <c r="R657" s="43"/>
      <c r="S657" s="43"/>
      <c r="T657" s="43"/>
      <c r="U657" s="43"/>
      <c r="V657" s="43"/>
    </row>
    <row r="658" spans="15:22" ht="12.75">
      <c r="O658" s="43"/>
      <c r="P658" s="43"/>
      <c r="Q658" s="43"/>
      <c r="R658" s="43"/>
      <c r="S658" s="43"/>
      <c r="T658" s="43"/>
      <c r="U658" s="43"/>
      <c r="V658" s="43"/>
    </row>
    <row r="659" spans="15:22" ht="12.75">
      <c r="O659" s="43"/>
      <c r="P659" s="43"/>
      <c r="Q659" s="43"/>
      <c r="R659" s="43"/>
      <c r="S659" s="43"/>
      <c r="T659" s="43"/>
      <c r="U659" s="43"/>
      <c r="V659" s="43"/>
    </row>
    <row r="660" spans="15:22" ht="12.75">
      <c r="O660" s="43"/>
      <c r="P660" s="43"/>
      <c r="Q660" s="43"/>
      <c r="R660" s="43"/>
      <c r="S660" s="43"/>
      <c r="T660" s="43"/>
      <c r="U660" s="43"/>
      <c r="V660" s="43"/>
    </row>
    <row r="661" spans="15:22" ht="12.75">
      <c r="O661" s="43"/>
      <c r="P661" s="43"/>
      <c r="Q661" s="43"/>
      <c r="R661" s="43"/>
      <c r="S661" s="43"/>
      <c r="T661" s="43"/>
      <c r="U661" s="43"/>
      <c r="V661" s="43"/>
    </row>
    <row r="662" spans="15:22" ht="12.75">
      <c r="O662" s="43"/>
      <c r="P662" s="43"/>
      <c r="Q662" s="43"/>
      <c r="R662" s="43"/>
      <c r="S662" s="43"/>
      <c r="T662" s="43"/>
      <c r="U662" s="43"/>
      <c r="V662" s="43"/>
    </row>
    <row r="663" spans="15:22" ht="12.75">
      <c r="O663" s="43"/>
      <c r="P663" s="43"/>
      <c r="Q663" s="43"/>
      <c r="R663" s="43"/>
      <c r="S663" s="43"/>
      <c r="T663" s="43"/>
      <c r="U663" s="43"/>
      <c r="V663" s="43"/>
    </row>
    <row r="664" spans="15:22" ht="12.75">
      <c r="O664" s="43"/>
      <c r="P664" s="43"/>
      <c r="Q664" s="43"/>
      <c r="R664" s="43"/>
      <c r="S664" s="43"/>
      <c r="T664" s="43"/>
      <c r="U664" s="43"/>
      <c r="V664" s="43"/>
    </row>
    <row r="665" spans="15:22" ht="12.75">
      <c r="O665" s="43"/>
      <c r="P665" s="43"/>
      <c r="Q665" s="43"/>
      <c r="R665" s="43"/>
      <c r="S665" s="43"/>
      <c r="T665" s="43"/>
      <c r="U665" s="43"/>
      <c r="V665" s="43"/>
    </row>
    <row r="666" spans="15:22" ht="12.75">
      <c r="O666" s="43"/>
      <c r="P666" s="43"/>
      <c r="Q666" s="43"/>
      <c r="R666" s="43"/>
      <c r="S666" s="43"/>
      <c r="T666" s="43"/>
      <c r="U666" s="43"/>
      <c r="V666" s="43"/>
    </row>
    <row r="667" spans="15:22" ht="12.75">
      <c r="O667" s="43"/>
      <c r="P667" s="43"/>
      <c r="Q667" s="43"/>
      <c r="R667" s="43"/>
      <c r="S667" s="43"/>
      <c r="T667" s="43"/>
      <c r="U667" s="43"/>
      <c r="V667" s="43"/>
    </row>
    <row r="668" spans="15:22" ht="12.75">
      <c r="O668" s="43"/>
      <c r="P668" s="43"/>
      <c r="Q668" s="43"/>
      <c r="R668" s="43"/>
      <c r="S668" s="43"/>
      <c r="T668" s="43"/>
      <c r="U668" s="43"/>
      <c r="V668" s="43"/>
    </row>
    <row r="669" spans="15:22" ht="12.75">
      <c r="O669" s="43"/>
      <c r="P669" s="43"/>
      <c r="Q669" s="43"/>
      <c r="R669" s="43"/>
      <c r="S669" s="43"/>
      <c r="T669" s="43"/>
      <c r="U669" s="43"/>
      <c r="V669" s="43"/>
    </row>
    <row r="670" spans="15:22" ht="12.75">
      <c r="O670" s="43"/>
      <c r="P670" s="43"/>
      <c r="Q670" s="43"/>
      <c r="R670" s="43"/>
      <c r="S670" s="43"/>
      <c r="T670" s="43"/>
      <c r="U670" s="43"/>
      <c r="V670" s="43"/>
    </row>
    <row r="671" spans="15:22" ht="12.75">
      <c r="O671" s="43"/>
      <c r="P671" s="43"/>
      <c r="Q671" s="43"/>
      <c r="R671" s="43"/>
      <c r="S671" s="43"/>
      <c r="T671" s="43"/>
      <c r="U671" s="43"/>
      <c r="V671" s="43"/>
    </row>
    <row r="672" spans="15:22" ht="12.75">
      <c r="O672" s="43"/>
      <c r="P672" s="43"/>
      <c r="Q672" s="43"/>
      <c r="R672" s="43"/>
      <c r="S672" s="43"/>
      <c r="T672" s="43"/>
      <c r="U672" s="43"/>
      <c r="V672" s="43"/>
    </row>
    <row r="673" spans="15:22" ht="12.75">
      <c r="O673" s="43"/>
      <c r="P673" s="43"/>
      <c r="Q673" s="43"/>
      <c r="R673" s="43"/>
      <c r="S673" s="43"/>
      <c r="T673" s="43"/>
      <c r="U673" s="43"/>
      <c r="V673" s="43"/>
    </row>
    <row r="674" spans="15:22" ht="12.75">
      <c r="O674" s="43"/>
      <c r="P674" s="43"/>
      <c r="Q674" s="43"/>
      <c r="R674" s="43"/>
      <c r="S674" s="43"/>
      <c r="T674" s="43"/>
      <c r="U674" s="43"/>
      <c r="V674" s="43"/>
    </row>
    <row r="675" spans="15:22" ht="12.75">
      <c r="O675" s="43"/>
      <c r="P675" s="43"/>
      <c r="Q675" s="43"/>
      <c r="R675" s="43"/>
      <c r="S675" s="43"/>
      <c r="T675" s="43"/>
      <c r="U675" s="43"/>
      <c r="V675" s="43"/>
    </row>
    <row r="676" spans="15:22" ht="12.75">
      <c r="O676" s="43"/>
      <c r="P676" s="43"/>
      <c r="Q676" s="43"/>
      <c r="R676" s="43"/>
      <c r="S676" s="43"/>
      <c r="T676" s="43"/>
      <c r="U676" s="43"/>
      <c r="V676" s="43"/>
    </row>
    <row r="677" spans="15:22" ht="12.75">
      <c r="O677" s="43"/>
      <c r="P677" s="43"/>
      <c r="Q677" s="43"/>
      <c r="R677" s="43"/>
      <c r="S677" s="43"/>
      <c r="T677" s="43"/>
      <c r="U677" s="43"/>
      <c r="V677" s="43"/>
    </row>
    <row r="678" spans="15:22" ht="12.75">
      <c r="O678" s="43"/>
      <c r="P678" s="43"/>
      <c r="Q678" s="43"/>
      <c r="R678" s="43"/>
      <c r="S678" s="43"/>
      <c r="T678" s="43"/>
      <c r="U678" s="43"/>
      <c r="V678" s="43"/>
    </row>
    <row r="679" spans="15:22" ht="12.75">
      <c r="O679" s="43"/>
      <c r="P679" s="43"/>
      <c r="Q679" s="43"/>
      <c r="R679" s="43"/>
      <c r="S679" s="43"/>
      <c r="T679" s="43"/>
      <c r="U679" s="43"/>
      <c r="V679" s="43"/>
    </row>
    <row r="680" spans="15:22" ht="12.75">
      <c r="O680" s="43"/>
      <c r="P680" s="43"/>
      <c r="Q680" s="43"/>
      <c r="R680" s="43"/>
      <c r="S680" s="43"/>
      <c r="T680" s="43"/>
      <c r="U680" s="43"/>
      <c r="V680" s="43"/>
    </row>
    <row r="681" spans="15:22" ht="12.75">
      <c r="O681" s="43"/>
      <c r="P681" s="43"/>
      <c r="Q681" s="43"/>
      <c r="R681" s="43"/>
      <c r="S681" s="43"/>
      <c r="T681" s="43"/>
      <c r="U681" s="43"/>
      <c r="V681" s="43"/>
    </row>
    <row r="682" spans="15:22" ht="12.75">
      <c r="O682" s="43"/>
      <c r="P682" s="43"/>
      <c r="Q682" s="43"/>
      <c r="R682" s="43"/>
      <c r="S682" s="43"/>
      <c r="T682" s="43"/>
      <c r="U682" s="43"/>
      <c r="V682" s="43"/>
    </row>
    <row r="683" spans="15:22" ht="12.75">
      <c r="O683" s="43"/>
      <c r="P683" s="43"/>
      <c r="Q683" s="43"/>
      <c r="R683" s="43"/>
      <c r="S683" s="43"/>
      <c r="T683" s="43"/>
      <c r="U683" s="43"/>
      <c r="V683" s="43"/>
    </row>
    <row r="684" spans="15:22" ht="12.75">
      <c r="O684" s="43"/>
      <c r="P684" s="43"/>
      <c r="Q684" s="43"/>
      <c r="R684" s="43"/>
      <c r="S684" s="43"/>
      <c r="T684" s="43"/>
      <c r="U684" s="43"/>
      <c r="V684" s="43"/>
    </row>
    <row r="685" spans="15:22" ht="12.75">
      <c r="O685" s="43"/>
      <c r="P685" s="43"/>
      <c r="Q685" s="43"/>
      <c r="R685" s="43"/>
      <c r="S685" s="43"/>
      <c r="T685" s="43"/>
      <c r="U685" s="43"/>
      <c r="V685" s="43"/>
    </row>
    <row r="686" spans="15:22" ht="12.75">
      <c r="O686" s="43"/>
      <c r="P686" s="43"/>
      <c r="Q686" s="43"/>
      <c r="R686" s="43"/>
      <c r="S686" s="43"/>
      <c r="T686" s="43"/>
      <c r="U686" s="43"/>
      <c r="V686" s="43"/>
    </row>
    <row r="687" spans="15:22" ht="12.75">
      <c r="O687" s="43"/>
      <c r="P687" s="43"/>
      <c r="Q687" s="43"/>
      <c r="R687" s="43"/>
      <c r="S687" s="43"/>
      <c r="T687" s="43"/>
      <c r="U687" s="43"/>
      <c r="V687" s="43"/>
    </row>
    <row r="688" spans="15:22" ht="12.75">
      <c r="O688" s="43"/>
      <c r="P688" s="43"/>
      <c r="Q688" s="43"/>
      <c r="R688" s="43"/>
      <c r="S688" s="43"/>
      <c r="T688" s="43"/>
      <c r="U688" s="43"/>
      <c r="V688" s="43"/>
    </row>
    <row r="689" spans="15:22" ht="12.75">
      <c r="O689" s="43"/>
      <c r="P689" s="43"/>
      <c r="Q689" s="43"/>
      <c r="R689" s="43"/>
      <c r="S689" s="43"/>
      <c r="T689" s="43"/>
      <c r="U689" s="43"/>
      <c r="V689" s="43"/>
    </row>
    <row r="690" spans="15:22" ht="12.75">
      <c r="O690" s="43"/>
      <c r="P690" s="43"/>
      <c r="Q690" s="43"/>
      <c r="R690" s="43"/>
      <c r="S690" s="43"/>
      <c r="T690" s="43"/>
      <c r="U690" s="43"/>
      <c r="V690" s="43"/>
    </row>
    <row r="691" spans="15:22" ht="12.75">
      <c r="O691" s="43"/>
      <c r="P691" s="43"/>
      <c r="Q691" s="43"/>
      <c r="R691" s="43"/>
      <c r="S691" s="43"/>
      <c r="T691" s="43"/>
      <c r="U691" s="43"/>
      <c r="V691" s="43"/>
    </row>
    <row r="692" spans="15:22" ht="12.75">
      <c r="O692" s="43"/>
      <c r="P692" s="43"/>
      <c r="Q692" s="43"/>
      <c r="R692" s="43"/>
      <c r="S692" s="43"/>
      <c r="T692" s="43"/>
      <c r="U692" s="43"/>
      <c r="V692" s="43"/>
    </row>
    <row r="693" spans="15:22" ht="12.75">
      <c r="O693" s="43"/>
      <c r="P693" s="43"/>
      <c r="Q693" s="43"/>
      <c r="R693" s="43"/>
      <c r="S693" s="43"/>
      <c r="T693" s="43"/>
      <c r="U693" s="43"/>
      <c r="V693" s="43"/>
    </row>
    <row r="694" spans="15:22" ht="12.75">
      <c r="O694" s="43"/>
      <c r="P694" s="43"/>
      <c r="Q694" s="43"/>
      <c r="R694" s="43"/>
      <c r="S694" s="43"/>
      <c r="T694" s="43"/>
      <c r="U694" s="43"/>
      <c r="V694" s="43"/>
    </row>
    <row r="695" spans="15:22" ht="12.75">
      <c r="O695" s="43"/>
      <c r="P695" s="43"/>
      <c r="Q695" s="43"/>
      <c r="R695" s="43"/>
      <c r="S695" s="43"/>
      <c r="T695" s="43"/>
      <c r="U695" s="43"/>
      <c r="V695" s="43"/>
    </row>
    <row r="696" spans="15:22" ht="12.75">
      <c r="O696" s="43"/>
      <c r="P696" s="43"/>
      <c r="Q696" s="43"/>
      <c r="R696" s="43"/>
      <c r="S696" s="43"/>
      <c r="T696" s="43"/>
      <c r="U696" s="43"/>
      <c r="V696" s="43"/>
    </row>
    <row r="697" spans="15:22" ht="12.75">
      <c r="O697" s="43"/>
      <c r="P697" s="43"/>
      <c r="Q697" s="43"/>
      <c r="R697" s="43"/>
      <c r="S697" s="43"/>
      <c r="T697" s="43"/>
      <c r="U697" s="43"/>
      <c r="V697" s="43"/>
    </row>
    <row r="698" spans="15:22" ht="12.75">
      <c r="O698" s="43"/>
      <c r="P698" s="43"/>
      <c r="Q698" s="43"/>
      <c r="R698" s="43"/>
      <c r="S698" s="43"/>
      <c r="T698" s="43"/>
      <c r="U698" s="43"/>
      <c r="V698" s="43"/>
    </row>
    <row r="699" spans="15:22" ht="12.75">
      <c r="O699" s="43"/>
      <c r="P699" s="43"/>
      <c r="Q699" s="43"/>
      <c r="R699" s="43"/>
      <c r="S699" s="43"/>
      <c r="T699" s="43"/>
      <c r="U699" s="43"/>
      <c r="V699" s="43"/>
    </row>
    <row r="700" spans="15:22" ht="12.75">
      <c r="O700" s="43"/>
      <c r="P700" s="43"/>
      <c r="Q700" s="43"/>
      <c r="R700" s="43"/>
      <c r="S700" s="43"/>
      <c r="T700" s="43"/>
      <c r="U700" s="43"/>
      <c r="V700" s="43"/>
    </row>
    <row r="701" spans="15:22" ht="12.75">
      <c r="O701" s="43"/>
      <c r="P701" s="43"/>
      <c r="Q701" s="43"/>
      <c r="R701" s="43"/>
      <c r="S701" s="43"/>
      <c r="T701" s="43"/>
      <c r="U701" s="43"/>
      <c r="V701" s="43"/>
    </row>
    <row r="702" spans="15:22" ht="12.75">
      <c r="O702" s="43"/>
      <c r="P702" s="43"/>
      <c r="Q702" s="43"/>
      <c r="R702" s="43"/>
      <c r="S702" s="43"/>
      <c r="T702" s="43"/>
      <c r="U702" s="43"/>
      <c r="V702" s="43"/>
    </row>
    <row r="703" spans="15:22" ht="12.75">
      <c r="O703" s="43"/>
      <c r="P703" s="43"/>
      <c r="Q703" s="43"/>
      <c r="R703" s="43"/>
      <c r="S703" s="43"/>
      <c r="T703" s="43"/>
      <c r="U703" s="43"/>
      <c r="V703" s="43"/>
    </row>
    <row r="704" spans="15:22" ht="12.75">
      <c r="O704" s="43"/>
      <c r="P704" s="43"/>
      <c r="Q704" s="43"/>
      <c r="R704" s="43"/>
      <c r="S704" s="43"/>
      <c r="T704" s="43"/>
      <c r="U704" s="43"/>
      <c r="V704" s="43"/>
    </row>
    <row r="705" spans="15:22" ht="12.75">
      <c r="O705" s="43"/>
      <c r="P705" s="43"/>
      <c r="Q705" s="43"/>
      <c r="R705" s="43"/>
      <c r="S705" s="43"/>
      <c r="T705" s="43"/>
      <c r="U705" s="43"/>
      <c r="V705" s="43"/>
    </row>
    <row r="706" spans="15:22" ht="12.75">
      <c r="O706" s="43"/>
      <c r="P706" s="43"/>
      <c r="Q706" s="43"/>
      <c r="R706" s="43"/>
      <c r="S706" s="43"/>
      <c r="T706" s="43"/>
      <c r="U706" s="43"/>
      <c r="V706" s="43"/>
    </row>
    <row r="707" spans="15:22" ht="12.75">
      <c r="O707" s="43"/>
      <c r="P707" s="43"/>
      <c r="Q707" s="43"/>
      <c r="R707" s="43"/>
      <c r="S707" s="43"/>
      <c r="T707" s="43"/>
      <c r="U707" s="43"/>
      <c r="V707" s="43"/>
    </row>
    <row r="708" spans="15:22" ht="12.75">
      <c r="O708" s="43"/>
      <c r="P708" s="43"/>
      <c r="Q708" s="43"/>
      <c r="R708" s="43"/>
      <c r="S708" s="43"/>
      <c r="T708" s="43"/>
      <c r="U708" s="43"/>
      <c r="V708" s="43"/>
    </row>
    <row r="709" spans="15:22" ht="12.75">
      <c r="O709" s="43"/>
      <c r="P709" s="43"/>
      <c r="Q709" s="43"/>
      <c r="R709" s="43"/>
      <c r="S709" s="43"/>
      <c r="T709" s="43"/>
      <c r="U709" s="43"/>
      <c r="V709" s="43"/>
    </row>
    <row r="710" spans="15:22" ht="12.75">
      <c r="O710" s="43"/>
      <c r="P710" s="43"/>
      <c r="Q710" s="43"/>
      <c r="R710" s="43"/>
      <c r="S710" s="43"/>
      <c r="T710" s="43"/>
      <c r="U710" s="43"/>
      <c r="V710" s="43"/>
    </row>
    <row r="711" spans="15:22" ht="12.75">
      <c r="O711" s="43"/>
      <c r="P711" s="43"/>
      <c r="Q711" s="43"/>
      <c r="R711" s="43"/>
      <c r="S711" s="43"/>
      <c r="T711" s="43"/>
      <c r="U711" s="43"/>
      <c r="V711" s="43"/>
    </row>
    <row r="712" spans="15:22" ht="12.75">
      <c r="O712" s="43"/>
      <c r="P712" s="43"/>
      <c r="Q712" s="43"/>
      <c r="R712" s="43"/>
      <c r="S712" s="43"/>
      <c r="T712" s="43"/>
      <c r="U712" s="43"/>
      <c r="V712" s="43"/>
    </row>
    <row r="713" spans="15:22" ht="12.75">
      <c r="O713" s="43"/>
      <c r="P713" s="43"/>
      <c r="Q713" s="43"/>
      <c r="R713" s="43"/>
      <c r="S713" s="43"/>
      <c r="T713" s="43"/>
      <c r="U713" s="43"/>
      <c r="V713" s="43"/>
    </row>
    <row r="714" spans="15:22" ht="12.75">
      <c r="O714" s="43"/>
      <c r="P714" s="43"/>
      <c r="Q714" s="43"/>
      <c r="R714" s="43"/>
      <c r="S714" s="43"/>
      <c r="T714" s="43"/>
      <c r="U714" s="43"/>
      <c r="V714" s="43"/>
    </row>
    <row r="715" spans="15:22" ht="12.75">
      <c r="O715" s="43"/>
      <c r="P715" s="43"/>
      <c r="Q715" s="43"/>
      <c r="R715" s="43"/>
      <c r="S715" s="43"/>
      <c r="T715" s="43"/>
      <c r="U715" s="43"/>
      <c r="V715" s="43"/>
    </row>
    <row r="716" spans="15:22" ht="12.75">
      <c r="O716" s="43"/>
      <c r="P716" s="43"/>
      <c r="Q716" s="43"/>
      <c r="R716" s="43"/>
      <c r="S716" s="43"/>
      <c r="T716" s="43"/>
      <c r="U716" s="43"/>
      <c r="V716" s="43"/>
    </row>
    <row r="717" spans="15:22" ht="12.75">
      <c r="O717" s="43"/>
      <c r="P717" s="43"/>
      <c r="Q717" s="43"/>
      <c r="R717" s="43"/>
      <c r="S717" s="43"/>
      <c r="T717" s="43"/>
      <c r="U717" s="43"/>
      <c r="V717" s="43"/>
    </row>
    <row r="718" spans="15:22" ht="12.75">
      <c r="O718" s="43"/>
      <c r="P718" s="43"/>
      <c r="Q718" s="43"/>
      <c r="R718" s="43"/>
      <c r="S718" s="43"/>
      <c r="T718" s="43"/>
      <c r="U718" s="43"/>
      <c r="V718" s="43"/>
    </row>
    <row r="719" spans="15:22" ht="12.75">
      <c r="O719" s="43"/>
      <c r="P719" s="43"/>
      <c r="Q719" s="43"/>
      <c r="R719" s="43"/>
      <c r="S719" s="43"/>
      <c r="T719" s="43"/>
      <c r="U719" s="43"/>
      <c r="V719" s="43"/>
    </row>
    <row r="720" spans="15:22" ht="12.75">
      <c r="O720" s="43"/>
      <c r="P720" s="43"/>
      <c r="Q720" s="43"/>
      <c r="R720" s="43"/>
      <c r="S720" s="43"/>
      <c r="T720" s="43"/>
      <c r="U720" s="43"/>
      <c r="V720" s="43"/>
    </row>
    <row r="721" spans="15:22" ht="12.75">
      <c r="O721" s="43"/>
      <c r="P721" s="43"/>
      <c r="Q721" s="43"/>
      <c r="R721" s="43"/>
      <c r="S721" s="43"/>
      <c r="T721" s="43"/>
      <c r="U721" s="43"/>
      <c r="V721" s="43"/>
    </row>
    <row r="722" spans="15:22" ht="12.75">
      <c r="O722" s="43"/>
      <c r="P722" s="43"/>
      <c r="Q722" s="43"/>
      <c r="R722" s="43"/>
      <c r="S722" s="43"/>
      <c r="T722" s="43"/>
      <c r="U722" s="43"/>
      <c r="V722" s="43"/>
    </row>
    <row r="723" spans="15:22" ht="12.75">
      <c r="O723" s="43"/>
      <c r="P723" s="43"/>
      <c r="Q723" s="43"/>
      <c r="R723" s="43"/>
      <c r="S723" s="43"/>
      <c r="T723" s="43"/>
      <c r="U723" s="43"/>
      <c r="V723" s="43"/>
    </row>
    <row r="724" spans="15:22" ht="12.75">
      <c r="O724" s="43"/>
      <c r="P724" s="43"/>
      <c r="Q724" s="43"/>
      <c r="R724" s="43"/>
      <c r="S724" s="43"/>
      <c r="T724" s="43"/>
      <c r="U724" s="43"/>
      <c r="V724" s="43"/>
    </row>
    <row r="725" spans="15:22" ht="12.75">
      <c r="O725" s="43"/>
      <c r="P725" s="43"/>
      <c r="Q725" s="43"/>
      <c r="R725" s="43"/>
      <c r="S725" s="43"/>
      <c r="T725" s="43"/>
      <c r="U725" s="43"/>
      <c r="V725" s="43"/>
    </row>
    <row r="726" spans="15:22" ht="12.75">
      <c r="O726" s="43"/>
      <c r="P726" s="43"/>
      <c r="Q726" s="43"/>
      <c r="R726" s="43"/>
      <c r="S726" s="43"/>
      <c r="T726" s="43"/>
      <c r="U726" s="43"/>
      <c r="V726" s="43"/>
    </row>
    <row r="727" spans="15:22" ht="12.75">
      <c r="O727" s="43"/>
      <c r="P727" s="43"/>
      <c r="Q727" s="43"/>
      <c r="R727" s="43"/>
      <c r="S727" s="43"/>
      <c r="T727" s="43"/>
      <c r="U727" s="43"/>
      <c r="V727" s="43"/>
    </row>
    <row r="728" spans="15:22" ht="12.75">
      <c r="O728" s="43"/>
      <c r="P728" s="43"/>
      <c r="Q728" s="43"/>
      <c r="R728" s="43"/>
      <c r="S728" s="43"/>
      <c r="T728" s="43"/>
      <c r="U728" s="43"/>
      <c r="V728" s="43"/>
    </row>
    <row r="729" spans="15:22" ht="12.75">
      <c r="O729" s="43"/>
      <c r="P729" s="43"/>
      <c r="Q729" s="43"/>
      <c r="R729" s="43"/>
      <c r="S729" s="43"/>
      <c r="T729" s="43"/>
      <c r="U729" s="43"/>
      <c r="V729" s="43"/>
    </row>
    <row r="730" spans="15:22" ht="12.75">
      <c r="O730" s="43"/>
      <c r="P730" s="43"/>
      <c r="Q730" s="43"/>
      <c r="R730" s="43"/>
      <c r="S730" s="43"/>
      <c r="T730" s="43"/>
      <c r="U730" s="43"/>
      <c r="V730" s="43"/>
    </row>
    <row r="731" spans="15:22" ht="12.75">
      <c r="O731" s="43"/>
      <c r="P731" s="43"/>
      <c r="Q731" s="43"/>
      <c r="R731" s="43"/>
      <c r="S731" s="43"/>
      <c r="T731" s="43"/>
      <c r="U731" s="43"/>
      <c r="V731" s="43"/>
    </row>
    <row r="732" spans="15:22" ht="12.75">
      <c r="O732" s="43"/>
      <c r="P732" s="43"/>
      <c r="Q732" s="43"/>
      <c r="R732" s="43"/>
      <c r="S732" s="43"/>
      <c r="T732" s="43"/>
      <c r="U732" s="43"/>
      <c r="V732" s="43"/>
    </row>
    <row r="733" spans="15:22" ht="12.75">
      <c r="O733" s="43"/>
      <c r="P733" s="43"/>
      <c r="Q733" s="43"/>
      <c r="R733" s="43"/>
      <c r="S733" s="43"/>
      <c r="T733" s="43"/>
      <c r="U733" s="43"/>
      <c r="V733" s="43"/>
    </row>
    <row r="734" spans="15:22" ht="12.75">
      <c r="O734" s="43"/>
      <c r="P734" s="43"/>
      <c r="Q734" s="43"/>
      <c r="R734" s="43"/>
      <c r="S734" s="43"/>
      <c r="T734" s="43"/>
      <c r="U734" s="43"/>
      <c r="V734" s="43"/>
    </row>
    <row r="735" spans="15:22" ht="12.75">
      <c r="O735" s="43"/>
      <c r="P735" s="43"/>
      <c r="Q735" s="43"/>
      <c r="R735" s="43"/>
      <c r="S735" s="43"/>
      <c r="T735" s="43"/>
      <c r="U735" s="43"/>
      <c r="V735" s="43"/>
    </row>
    <row r="736" spans="15:22" ht="12.75">
      <c r="O736" s="43"/>
      <c r="P736" s="43"/>
      <c r="Q736" s="43"/>
      <c r="R736" s="43"/>
      <c r="S736" s="43"/>
      <c r="T736" s="43"/>
      <c r="U736" s="43"/>
      <c r="V736" s="43"/>
    </row>
    <row r="737" spans="15:22" ht="12.75">
      <c r="O737" s="43"/>
      <c r="P737" s="43"/>
      <c r="Q737" s="43"/>
      <c r="R737" s="43"/>
      <c r="S737" s="43"/>
      <c r="T737" s="43"/>
      <c r="U737" s="43"/>
      <c r="V737" s="43"/>
    </row>
    <row r="738" spans="15:22" ht="12.75">
      <c r="O738" s="43"/>
      <c r="P738" s="43"/>
      <c r="Q738" s="43"/>
      <c r="R738" s="43"/>
      <c r="S738" s="43"/>
      <c r="T738" s="43"/>
      <c r="U738" s="43"/>
      <c r="V738" s="43"/>
    </row>
    <row r="739" spans="15:22" ht="12.75">
      <c r="O739" s="43"/>
      <c r="P739" s="43"/>
      <c r="Q739" s="43"/>
      <c r="R739" s="43"/>
      <c r="S739" s="43"/>
      <c r="T739" s="43"/>
      <c r="U739" s="43"/>
      <c r="V739" s="43"/>
    </row>
    <row r="740" spans="15:22" ht="12.75">
      <c r="O740" s="43"/>
      <c r="P740" s="43"/>
      <c r="Q740" s="43"/>
      <c r="R740" s="43"/>
      <c r="S740" s="43"/>
      <c r="T740" s="43"/>
      <c r="U740" s="43"/>
      <c r="V740" s="43"/>
    </row>
    <row r="741" spans="15:22" ht="12.75">
      <c r="O741" s="43"/>
      <c r="P741" s="43"/>
      <c r="Q741" s="43"/>
      <c r="R741" s="43"/>
      <c r="S741" s="43"/>
      <c r="T741" s="43"/>
      <c r="U741" s="43"/>
      <c r="V741" s="43"/>
    </row>
    <row r="742" spans="15:22" ht="12.75">
      <c r="O742" s="43"/>
      <c r="P742" s="43"/>
      <c r="Q742" s="43"/>
      <c r="R742" s="43"/>
      <c r="S742" s="43"/>
      <c r="T742" s="43"/>
      <c r="U742" s="43"/>
      <c r="V742" s="43"/>
    </row>
    <row r="743" spans="15:22" ht="12.75">
      <c r="O743" s="43"/>
      <c r="P743" s="43"/>
      <c r="Q743" s="43"/>
      <c r="R743" s="43"/>
      <c r="S743" s="43"/>
      <c r="T743" s="43"/>
      <c r="U743" s="43"/>
      <c r="V743" s="43"/>
    </row>
    <row r="744" spans="15:22" ht="12.75">
      <c r="O744" s="43"/>
      <c r="P744" s="43"/>
      <c r="Q744" s="43"/>
      <c r="R744" s="43"/>
      <c r="S744" s="43"/>
      <c r="T744" s="43"/>
      <c r="U744" s="43"/>
      <c r="V744" s="43"/>
    </row>
    <row r="745" spans="15:22" ht="12.75">
      <c r="O745" s="43"/>
      <c r="P745" s="43"/>
      <c r="Q745" s="43"/>
      <c r="R745" s="43"/>
      <c r="S745" s="43"/>
      <c r="T745" s="43"/>
      <c r="U745" s="43"/>
      <c r="V745" s="43"/>
    </row>
    <row r="746" spans="15:22" ht="12.75">
      <c r="O746" s="43"/>
      <c r="P746" s="43"/>
      <c r="Q746" s="43"/>
      <c r="R746" s="43"/>
      <c r="S746" s="43"/>
      <c r="T746" s="43"/>
      <c r="U746" s="43"/>
      <c r="V746" s="43"/>
    </row>
    <row r="747" spans="15:22" ht="12.75">
      <c r="O747" s="43"/>
      <c r="P747" s="43"/>
      <c r="Q747" s="43"/>
      <c r="R747" s="43"/>
      <c r="S747" s="43"/>
      <c r="T747" s="43"/>
      <c r="U747" s="43"/>
      <c r="V747" s="43"/>
    </row>
    <row r="748" spans="15:22" ht="12.75">
      <c r="O748" s="43"/>
      <c r="P748" s="43"/>
      <c r="Q748" s="43"/>
      <c r="R748" s="43"/>
      <c r="S748" s="43"/>
      <c r="T748" s="43"/>
      <c r="U748" s="43"/>
      <c r="V748" s="43"/>
    </row>
    <row r="749" spans="15:22" ht="12.75">
      <c r="O749" s="43"/>
      <c r="P749" s="43"/>
      <c r="Q749" s="43"/>
      <c r="R749" s="43"/>
      <c r="S749" s="43"/>
      <c r="T749" s="43"/>
      <c r="U749" s="43"/>
      <c r="V749" s="43"/>
    </row>
    <row r="750" spans="15:22" ht="12.75">
      <c r="O750" s="43"/>
      <c r="P750" s="43"/>
      <c r="Q750" s="43"/>
      <c r="R750" s="43"/>
      <c r="S750" s="43"/>
      <c r="T750" s="43"/>
      <c r="U750" s="43"/>
      <c r="V750" s="43"/>
    </row>
    <row r="751" spans="15:22" ht="12.75">
      <c r="O751" s="43"/>
      <c r="P751" s="43"/>
      <c r="Q751" s="43"/>
      <c r="R751" s="43"/>
      <c r="S751" s="43"/>
      <c r="T751" s="43"/>
      <c r="U751" s="43"/>
      <c r="V751" s="43"/>
    </row>
    <row r="752" spans="15:22" ht="12.75">
      <c r="O752" s="43"/>
      <c r="P752" s="43"/>
      <c r="Q752" s="43"/>
      <c r="R752" s="43"/>
      <c r="S752" s="43"/>
      <c r="T752" s="43"/>
      <c r="U752" s="43"/>
      <c r="V752" s="43"/>
    </row>
    <row r="753" spans="15:22" ht="12.75">
      <c r="O753" s="43"/>
      <c r="P753" s="43"/>
      <c r="Q753" s="43"/>
      <c r="R753" s="43"/>
      <c r="S753" s="43"/>
      <c r="T753" s="43"/>
      <c r="U753" s="43"/>
      <c r="V753" s="43"/>
    </row>
    <row r="754" spans="15:22" ht="12.75">
      <c r="O754" s="43"/>
      <c r="P754" s="43"/>
      <c r="Q754" s="43"/>
      <c r="R754" s="43"/>
      <c r="S754" s="43"/>
      <c r="T754" s="43"/>
      <c r="U754" s="43"/>
      <c r="V754" s="43"/>
    </row>
    <row r="755" spans="15:22" ht="12.75">
      <c r="O755" s="43"/>
      <c r="P755" s="43"/>
      <c r="Q755" s="43"/>
      <c r="R755" s="43"/>
      <c r="S755" s="43"/>
      <c r="T755" s="43"/>
      <c r="U755" s="43"/>
      <c r="V755" s="43"/>
    </row>
    <row r="756" spans="15:22" ht="12.75">
      <c r="O756" s="43"/>
      <c r="P756" s="43"/>
      <c r="Q756" s="43"/>
      <c r="R756" s="43"/>
      <c r="S756" s="43"/>
      <c r="T756" s="43"/>
      <c r="U756" s="43"/>
      <c r="V756" s="43"/>
    </row>
    <row r="757" spans="15:22" ht="12.75">
      <c r="O757" s="43"/>
      <c r="P757" s="43"/>
      <c r="Q757" s="43"/>
      <c r="R757" s="43"/>
      <c r="S757" s="43"/>
      <c r="T757" s="43"/>
      <c r="U757" s="43"/>
      <c r="V757" s="43"/>
    </row>
    <row r="758" spans="15:22" ht="12.75">
      <c r="O758" s="43"/>
      <c r="P758" s="43"/>
      <c r="Q758" s="43"/>
      <c r="R758" s="43"/>
      <c r="S758" s="43"/>
      <c r="T758" s="43"/>
      <c r="U758" s="43"/>
      <c r="V758" s="43"/>
    </row>
    <row r="759" spans="15:22" ht="12.75">
      <c r="O759" s="43"/>
      <c r="P759" s="43"/>
      <c r="Q759" s="43"/>
      <c r="R759" s="43"/>
      <c r="S759" s="43"/>
      <c r="T759" s="43"/>
      <c r="U759" s="43"/>
      <c r="V759" s="43"/>
    </row>
    <row r="760" spans="15:22" ht="12.75">
      <c r="O760" s="43"/>
      <c r="P760" s="43"/>
      <c r="Q760" s="43"/>
      <c r="R760" s="43"/>
      <c r="S760" s="43"/>
      <c r="T760" s="43"/>
      <c r="U760" s="43"/>
      <c r="V760" s="43"/>
    </row>
    <row r="761" spans="15:22" ht="12.75">
      <c r="O761" s="43"/>
      <c r="P761" s="43"/>
      <c r="Q761" s="43"/>
      <c r="R761" s="43"/>
      <c r="S761" s="43"/>
      <c r="T761" s="43"/>
      <c r="U761" s="43"/>
      <c r="V761" s="43"/>
    </row>
    <row r="762" spans="15:22" ht="12.75">
      <c r="O762" s="43"/>
      <c r="P762" s="43"/>
      <c r="Q762" s="43"/>
      <c r="R762" s="43"/>
      <c r="S762" s="43"/>
      <c r="T762" s="43"/>
      <c r="U762" s="43"/>
      <c r="V762" s="43"/>
    </row>
    <row r="763" spans="15:22" ht="12.75">
      <c r="O763" s="43"/>
      <c r="P763" s="43"/>
      <c r="Q763" s="43"/>
      <c r="R763" s="43"/>
      <c r="S763" s="43"/>
      <c r="T763" s="43"/>
      <c r="U763" s="43"/>
      <c r="V763" s="43"/>
    </row>
    <row r="764" spans="15:22" ht="12.75">
      <c r="O764" s="43"/>
      <c r="P764" s="43"/>
      <c r="Q764" s="43"/>
      <c r="R764" s="43"/>
      <c r="S764" s="43"/>
      <c r="T764" s="43"/>
      <c r="U764" s="43"/>
      <c r="V764" s="43"/>
    </row>
    <row r="765" spans="15:22" ht="12.75">
      <c r="O765" s="43"/>
      <c r="P765" s="43"/>
      <c r="Q765" s="43"/>
      <c r="R765" s="43"/>
      <c r="S765" s="43"/>
      <c r="T765" s="43"/>
      <c r="U765" s="43"/>
      <c r="V765" s="43"/>
    </row>
    <row r="766" spans="15:22" ht="12.75">
      <c r="O766" s="43"/>
      <c r="P766" s="43"/>
      <c r="Q766" s="43"/>
      <c r="R766" s="43"/>
      <c r="S766" s="43"/>
      <c r="T766" s="43"/>
      <c r="U766" s="43"/>
      <c r="V766" s="43"/>
    </row>
    <row r="767" spans="15:22" ht="12.75">
      <c r="O767" s="43"/>
      <c r="P767" s="43"/>
      <c r="Q767" s="43"/>
      <c r="R767" s="43"/>
      <c r="S767" s="43"/>
      <c r="T767" s="43"/>
      <c r="U767" s="43"/>
      <c r="V767" s="43"/>
    </row>
    <row r="768" spans="15:22" ht="12.75">
      <c r="O768" s="43"/>
      <c r="P768" s="43"/>
      <c r="Q768" s="43"/>
      <c r="R768" s="43"/>
      <c r="S768" s="43"/>
      <c r="T768" s="43"/>
      <c r="U768" s="43"/>
      <c r="V768" s="43"/>
    </row>
    <row r="769" spans="15:22" ht="12.75">
      <c r="O769" s="43"/>
      <c r="P769" s="43"/>
      <c r="Q769" s="43"/>
      <c r="R769" s="43"/>
      <c r="S769" s="43"/>
      <c r="T769" s="43"/>
      <c r="U769" s="43"/>
      <c r="V769" s="43"/>
    </row>
    <row r="770" spans="15:22" ht="12.75">
      <c r="O770" s="43"/>
      <c r="P770" s="43"/>
      <c r="Q770" s="43"/>
      <c r="R770" s="43"/>
      <c r="S770" s="43"/>
      <c r="T770" s="43"/>
      <c r="U770" s="43"/>
      <c r="V770" s="43"/>
    </row>
    <row r="771" spans="15:22" ht="12.75">
      <c r="O771" s="43"/>
      <c r="P771" s="43"/>
      <c r="Q771" s="43"/>
      <c r="R771" s="43"/>
      <c r="S771" s="43"/>
      <c r="T771" s="43"/>
      <c r="U771" s="43"/>
      <c r="V771" s="43"/>
    </row>
    <row r="772" spans="15:22" ht="12.75">
      <c r="O772" s="43"/>
      <c r="P772" s="43"/>
      <c r="Q772" s="43"/>
      <c r="R772" s="43"/>
      <c r="S772" s="43"/>
      <c r="T772" s="43"/>
      <c r="U772" s="43"/>
      <c r="V772" s="43"/>
    </row>
    <row r="773" spans="15:22" ht="12.75">
      <c r="O773" s="43"/>
      <c r="P773" s="43"/>
      <c r="Q773" s="43"/>
      <c r="R773" s="43"/>
      <c r="S773" s="43"/>
      <c r="T773" s="43"/>
      <c r="U773" s="43"/>
      <c r="V773" s="43"/>
    </row>
    <row r="774" spans="15:22" ht="12.75">
      <c r="O774" s="43"/>
      <c r="P774" s="43"/>
      <c r="Q774" s="43"/>
      <c r="R774" s="43"/>
      <c r="S774" s="43"/>
      <c r="T774" s="43"/>
      <c r="U774" s="43"/>
      <c r="V774" s="43"/>
    </row>
    <row r="775" spans="15:22" ht="12.75">
      <c r="O775" s="43"/>
      <c r="P775" s="43"/>
      <c r="Q775" s="43"/>
      <c r="R775" s="43"/>
      <c r="S775" s="43"/>
      <c r="T775" s="43"/>
      <c r="U775" s="43"/>
      <c r="V775" s="43"/>
    </row>
    <row r="776" spans="15:22" ht="12.75">
      <c r="O776" s="43"/>
      <c r="P776" s="43"/>
      <c r="Q776" s="43"/>
      <c r="R776" s="43"/>
      <c r="S776" s="43"/>
      <c r="T776" s="43"/>
      <c r="U776" s="43"/>
      <c r="V776" s="43"/>
    </row>
    <row r="777" spans="15:22" ht="12.75">
      <c r="O777" s="43"/>
      <c r="P777" s="43"/>
      <c r="Q777" s="43"/>
      <c r="R777" s="43"/>
      <c r="S777" s="43"/>
      <c r="T777" s="43"/>
      <c r="U777" s="43"/>
      <c r="V777" s="43"/>
    </row>
    <row r="778" spans="15:22" ht="12.75">
      <c r="O778" s="43"/>
      <c r="P778" s="43"/>
      <c r="Q778" s="43"/>
      <c r="R778" s="43"/>
      <c r="S778" s="43"/>
      <c r="T778" s="43"/>
      <c r="U778" s="43"/>
      <c r="V778" s="43"/>
    </row>
  </sheetData>
  <sheetProtection/>
  <mergeCells count="9">
    <mergeCell ref="A490:I490"/>
    <mergeCell ref="A470:I470"/>
    <mergeCell ref="A443:I443"/>
    <mergeCell ref="A548:I548"/>
    <mergeCell ref="A379:I379"/>
    <mergeCell ref="A302:I302"/>
    <mergeCell ref="A303:I303"/>
    <mergeCell ref="A331:I331"/>
    <mergeCell ref="A353:I353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79"/>
  <sheetViews>
    <sheetView zoomScale="88" zoomScaleNormal="88" zoomScalePageLayoutView="0" workbookViewId="0" topLeftCell="A1">
      <selection activeCell="F146" sqref="F146"/>
    </sheetView>
  </sheetViews>
  <sheetFormatPr defaultColWidth="9.140625" defaultRowHeight="12.75"/>
  <cols>
    <col min="1" max="1" width="4.57421875" style="0" customWidth="1"/>
    <col min="2" max="2" width="32.00390625" style="0" customWidth="1"/>
    <col min="3" max="3" width="9.57421875" style="0" customWidth="1"/>
    <col min="4" max="4" width="16.140625" style="0" customWidth="1"/>
    <col min="5" max="5" width="14.421875" style="0" customWidth="1"/>
    <col min="6" max="6" width="12.57421875" style="0" customWidth="1"/>
    <col min="7" max="7" width="16.7109375" style="0" customWidth="1"/>
    <col min="8" max="8" width="22.7109375" style="0" customWidth="1"/>
  </cols>
  <sheetData>
    <row r="2" spans="3:10" s="2" customFormat="1" ht="12.75">
      <c r="C2" s="2" t="s">
        <v>78</v>
      </c>
      <c r="D2" s="37"/>
      <c r="E2" s="37"/>
      <c r="F2" s="37"/>
      <c r="G2" s="37"/>
      <c r="H2" s="37"/>
      <c r="I2" s="1"/>
      <c r="J2" s="1"/>
    </row>
    <row r="3" spans="4:10" ht="12.75">
      <c r="D3" s="37" t="s">
        <v>759</v>
      </c>
      <c r="E3" s="37"/>
      <c r="F3" s="37"/>
      <c r="G3" s="37"/>
      <c r="H3" s="37"/>
      <c r="I3" s="36"/>
      <c r="J3" s="36"/>
    </row>
    <row r="5" spans="1:21" s="3" customFormat="1" ht="13.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44" customFormat="1" ht="40.5" customHeight="1" thickBot="1" thickTop="1">
      <c r="A6" s="103" t="s">
        <v>1</v>
      </c>
      <c r="B6" s="696" t="s">
        <v>2</v>
      </c>
      <c r="C6" s="697"/>
      <c r="D6" s="104" t="s">
        <v>79</v>
      </c>
      <c r="E6" s="105" t="s">
        <v>3</v>
      </c>
      <c r="F6" s="105" t="s">
        <v>4</v>
      </c>
      <c r="G6" s="104" t="s">
        <v>760</v>
      </c>
      <c r="H6" s="106" t="s">
        <v>80</v>
      </c>
      <c r="I6" s="218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21" s="4" customFormat="1" ht="84.75" customHeight="1" thickTop="1">
      <c r="A7" s="221" t="s">
        <v>6</v>
      </c>
      <c r="B7" s="222" t="s">
        <v>272</v>
      </c>
      <c r="C7" s="223" t="s">
        <v>81</v>
      </c>
      <c r="D7" s="224">
        <v>82739.97</v>
      </c>
      <c r="E7" s="225"/>
      <c r="F7" s="225"/>
      <c r="G7" s="226">
        <v>82739.97</v>
      </c>
      <c r="H7" s="227" t="s">
        <v>85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s="7" customFormat="1" ht="133.5" customHeight="1">
      <c r="A8" s="228" t="s">
        <v>7</v>
      </c>
      <c r="B8" s="110" t="s">
        <v>348</v>
      </c>
      <c r="C8" s="229" t="s">
        <v>261</v>
      </c>
      <c r="D8" s="230">
        <v>1129585.74</v>
      </c>
      <c r="E8" s="230"/>
      <c r="F8" s="231"/>
      <c r="G8" s="230">
        <v>1129585.74</v>
      </c>
      <c r="H8" s="232" t="s">
        <v>86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7" customFormat="1" ht="36">
      <c r="A9" s="228" t="s">
        <v>8</v>
      </c>
      <c r="B9" s="233" t="s">
        <v>82</v>
      </c>
      <c r="C9" s="234"/>
      <c r="D9" s="235">
        <v>5216325.56</v>
      </c>
      <c r="E9" s="236"/>
      <c r="F9" s="236"/>
      <c r="G9" s="235">
        <v>5216325.56</v>
      </c>
      <c r="H9" s="113" t="s">
        <v>86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s="7" customFormat="1" ht="21.75" customHeight="1">
      <c r="A10" s="228" t="s">
        <v>9</v>
      </c>
      <c r="B10" s="110" t="s">
        <v>83</v>
      </c>
      <c r="C10" s="12"/>
      <c r="D10" s="230">
        <v>50905.69</v>
      </c>
      <c r="E10" s="231"/>
      <c r="F10" s="231"/>
      <c r="G10" s="230">
        <v>50905.69</v>
      </c>
      <c r="H10" s="113" t="s">
        <v>86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7" customFormat="1" ht="34.5" customHeight="1">
      <c r="A11" s="228" t="s">
        <v>10</v>
      </c>
      <c r="B11" s="110" t="s">
        <v>414</v>
      </c>
      <c r="C11" s="12"/>
      <c r="D11" s="230">
        <v>74249.9</v>
      </c>
      <c r="E11" s="230"/>
      <c r="F11" s="231"/>
      <c r="G11" s="230">
        <v>74249.9</v>
      </c>
      <c r="H11" s="113" t="s">
        <v>86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7" customFormat="1" ht="33.75" customHeight="1">
      <c r="A12" s="228" t="s">
        <v>11</v>
      </c>
      <c r="B12" s="233" t="s">
        <v>87</v>
      </c>
      <c r="C12" s="12"/>
      <c r="D12" s="230">
        <v>816074.42</v>
      </c>
      <c r="E12" s="231"/>
      <c r="F12" s="231"/>
      <c r="G12" s="230">
        <v>816074.42</v>
      </c>
      <c r="H12" s="113" t="s">
        <v>86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s="27" customFormat="1" ht="33.75" customHeight="1">
      <c r="A13" s="228" t="s">
        <v>12</v>
      </c>
      <c r="B13" s="110" t="s">
        <v>477</v>
      </c>
      <c r="C13" s="23"/>
      <c r="D13" s="111">
        <v>53997</v>
      </c>
      <c r="E13" s="272"/>
      <c r="F13" s="112"/>
      <c r="G13" s="111">
        <v>53997</v>
      </c>
      <c r="H13" s="113" t="s">
        <v>86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s="27" customFormat="1" ht="33.75" customHeight="1">
      <c r="A14" s="228" t="s">
        <v>13</v>
      </c>
      <c r="B14" s="110" t="s">
        <v>523</v>
      </c>
      <c r="C14" s="23"/>
      <c r="D14" s="111">
        <v>14040</v>
      </c>
      <c r="E14" s="272"/>
      <c r="F14" s="112"/>
      <c r="G14" s="111">
        <v>14040</v>
      </c>
      <c r="H14" s="113" t="s">
        <v>86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s="3" customFormat="1" ht="61.5" customHeight="1">
      <c r="A15" s="228" t="s">
        <v>14</v>
      </c>
      <c r="B15" s="110" t="s">
        <v>273</v>
      </c>
      <c r="C15" s="237" t="s">
        <v>262</v>
      </c>
      <c r="D15" s="230">
        <v>784629.04</v>
      </c>
      <c r="E15" s="238"/>
      <c r="F15" s="239"/>
      <c r="G15" s="238">
        <f>D15+E15</f>
        <v>784629.04</v>
      </c>
      <c r="H15" s="113" t="s">
        <v>84</v>
      </c>
      <c r="I15" s="134"/>
      <c r="J15" s="134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s="4" customFormat="1" ht="69.75" customHeight="1">
      <c r="A16" s="228" t="s">
        <v>20</v>
      </c>
      <c r="B16" s="240" t="s">
        <v>327</v>
      </c>
      <c r="C16" s="229" t="s">
        <v>291</v>
      </c>
      <c r="D16" s="238">
        <v>605650.2</v>
      </c>
      <c r="E16" s="238"/>
      <c r="F16" s="239"/>
      <c r="G16" s="238">
        <f>D16+E16</f>
        <v>605650.2</v>
      </c>
      <c r="H16" s="113" t="s">
        <v>88</v>
      </c>
      <c r="I16" s="134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s="4" customFormat="1" ht="124.5" customHeight="1">
      <c r="A17" s="228" t="s">
        <v>23</v>
      </c>
      <c r="B17" s="110" t="s">
        <v>329</v>
      </c>
      <c r="C17" s="229" t="s">
        <v>239</v>
      </c>
      <c r="D17" s="230">
        <v>2288509.51</v>
      </c>
      <c r="E17" s="238"/>
      <c r="F17" s="239"/>
      <c r="G17" s="230">
        <v>2288509.51</v>
      </c>
      <c r="H17" s="113" t="s">
        <v>88</v>
      </c>
      <c r="I17" s="134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s="4" customFormat="1" ht="27" customHeight="1">
      <c r="A18" s="228" t="s">
        <v>22</v>
      </c>
      <c r="B18" s="110" t="s">
        <v>492</v>
      </c>
      <c r="C18" s="229"/>
      <c r="D18" s="230">
        <v>7995883.24</v>
      </c>
      <c r="E18" s="238"/>
      <c r="F18" s="239"/>
      <c r="G18" s="230">
        <v>7995883.24</v>
      </c>
      <c r="H18" s="113" t="s">
        <v>100</v>
      </c>
      <c r="I18" s="134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s="4" customFormat="1" ht="39" customHeight="1">
      <c r="A19" s="228" t="s">
        <v>17</v>
      </c>
      <c r="B19" s="110" t="s">
        <v>494</v>
      </c>
      <c r="C19" s="229"/>
      <c r="D19" s="230">
        <v>27417.43</v>
      </c>
      <c r="E19" s="238"/>
      <c r="F19" s="239"/>
      <c r="G19" s="230">
        <v>27417.43</v>
      </c>
      <c r="H19" s="113" t="s">
        <v>100</v>
      </c>
      <c r="I19" s="134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s="38" customFormat="1" ht="24">
      <c r="A20" s="109" t="s">
        <v>25</v>
      </c>
      <c r="B20" s="110" t="s">
        <v>240</v>
      </c>
      <c r="C20" s="241"/>
      <c r="D20" s="111">
        <v>14723.53</v>
      </c>
      <c r="E20" s="112"/>
      <c r="F20" s="112"/>
      <c r="G20" s="111">
        <v>14723.53</v>
      </c>
      <c r="H20" s="113" t="s">
        <v>88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s="38" customFormat="1" ht="24">
      <c r="A21" s="109" t="s">
        <v>28</v>
      </c>
      <c r="B21" s="110" t="s">
        <v>328</v>
      </c>
      <c r="C21" s="241"/>
      <c r="D21" s="111">
        <v>42579.8</v>
      </c>
      <c r="E21" s="111"/>
      <c r="F21" s="112"/>
      <c r="G21" s="111">
        <v>42579.8</v>
      </c>
      <c r="H21" s="113" t="s">
        <v>88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s="38" customFormat="1" ht="21.75" customHeight="1">
      <c r="A22" s="109" t="s">
        <v>26</v>
      </c>
      <c r="B22" s="110" t="s">
        <v>89</v>
      </c>
      <c r="C22" s="241"/>
      <c r="D22" s="111">
        <v>51382.44</v>
      </c>
      <c r="E22" s="112"/>
      <c r="F22" s="112"/>
      <c r="G22" s="111">
        <v>51382.44</v>
      </c>
      <c r="H22" s="113" t="s">
        <v>88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s="38" customFormat="1" ht="24">
      <c r="A23" s="109" t="s">
        <v>27</v>
      </c>
      <c r="B23" s="110" t="s">
        <v>90</v>
      </c>
      <c r="C23" s="241"/>
      <c r="D23" s="111">
        <v>28727.04</v>
      </c>
      <c r="E23" s="112"/>
      <c r="F23" s="112"/>
      <c r="G23" s="111">
        <v>28727.04</v>
      </c>
      <c r="H23" s="113" t="s">
        <v>88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s="38" customFormat="1" ht="24">
      <c r="A24" s="109" t="s">
        <v>30</v>
      </c>
      <c r="B24" s="110" t="s">
        <v>138</v>
      </c>
      <c r="C24" s="241"/>
      <c r="D24" s="111">
        <v>19881.12</v>
      </c>
      <c r="E24" s="111"/>
      <c r="F24" s="112"/>
      <c r="G24" s="111">
        <v>19881.12</v>
      </c>
      <c r="H24" s="113" t="s">
        <v>88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s="4" customFormat="1" ht="24">
      <c r="A25" s="109" t="s">
        <v>29</v>
      </c>
      <c r="B25" s="110" t="s">
        <v>91</v>
      </c>
      <c r="C25" s="23"/>
      <c r="D25" s="111">
        <v>24990.75</v>
      </c>
      <c r="E25" s="112"/>
      <c r="F25" s="112"/>
      <c r="G25" s="111">
        <v>24990.75</v>
      </c>
      <c r="H25" s="113" t="s">
        <v>88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s="4" customFormat="1" ht="24">
      <c r="A26" s="109" t="s">
        <v>33</v>
      </c>
      <c r="B26" s="110" t="s">
        <v>92</v>
      </c>
      <c r="C26" s="23"/>
      <c r="D26" s="111">
        <v>99074.15</v>
      </c>
      <c r="E26" s="112"/>
      <c r="F26" s="112"/>
      <c r="G26" s="111">
        <v>99074.15</v>
      </c>
      <c r="H26" s="113" t="s">
        <v>88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4" customFormat="1" ht="24">
      <c r="A27" s="109" t="s">
        <v>34</v>
      </c>
      <c r="B27" s="110" t="s">
        <v>476</v>
      </c>
      <c r="C27" s="23"/>
      <c r="D27" s="111">
        <v>35438.76</v>
      </c>
      <c r="E27" s="112"/>
      <c r="F27" s="112"/>
      <c r="G27" s="111">
        <v>35438.76</v>
      </c>
      <c r="H27" s="113" t="s">
        <v>88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s="4" customFormat="1" ht="36">
      <c r="A28" s="109" t="s">
        <v>35</v>
      </c>
      <c r="B28" s="110" t="s">
        <v>491</v>
      </c>
      <c r="C28" s="23"/>
      <c r="D28" s="111">
        <v>47776.25</v>
      </c>
      <c r="E28" s="112"/>
      <c r="F28" s="112"/>
      <c r="G28" s="111">
        <v>47776.25</v>
      </c>
      <c r="H28" s="113" t="s">
        <v>100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4" customFormat="1" ht="24" customHeight="1">
      <c r="A29" s="109" t="s">
        <v>36</v>
      </c>
      <c r="B29" s="110" t="s">
        <v>93</v>
      </c>
      <c r="C29" s="23"/>
      <c r="D29" s="111">
        <v>14334</v>
      </c>
      <c r="E29" s="112"/>
      <c r="F29" s="112"/>
      <c r="G29" s="111">
        <v>14334</v>
      </c>
      <c r="H29" s="113" t="s">
        <v>88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s="4" customFormat="1" ht="24">
      <c r="A30" s="109" t="s">
        <v>38</v>
      </c>
      <c r="B30" s="110" t="s">
        <v>94</v>
      </c>
      <c r="C30" s="23"/>
      <c r="D30" s="111">
        <v>251776.46</v>
      </c>
      <c r="E30" s="112"/>
      <c r="F30" s="112"/>
      <c r="G30" s="111">
        <v>251776.46</v>
      </c>
      <c r="H30" s="113" t="s">
        <v>88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4" customFormat="1" ht="24">
      <c r="A31" s="109" t="s">
        <v>39</v>
      </c>
      <c r="B31" s="110" t="s">
        <v>137</v>
      </c>
      <c r="C31" s="23"/>
      <c r="D31" s="111">
        <v>24514.92</v>
      </c>
      <c r="E31" s="112"/>
      <c r="F31" s="112"/>
      <c r="G31" s="111">
        <v>24514.92</v>
      </c>
      <c r="H31" s="113" t="s">
        <v>88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4" customFormat="1" ht="36">
      <c r="A32" s="109" t="s">
        <v>40</v>
      </c>
      <c r="B32" s="110" t="s">
        <v>95</v>
      </c>
      <c r="C32" s="23"/>
      <c r="D32" s="111">
        <v>90311</v>
      </c>
      <c r="E32" s="112"/>
      <c r="F32" s="112"/>
      <c r="G32" s="111">
        <v>90311</v>
      </c>
      <c r="H32" s="113" t="s">
        <v>88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s="4" customFormat="1" ht="24">
      <c r="A33" s="109" t="s">
        <v>41</v>
      </c>
      <c r="B33" s="110" t="s">
        <v>96</v>
      </c>
      <c r="C33" s="23"/>
      <c r="D33" s="111">
        <v>49767.84</v>
      </c>
      <c r="E33" s="112"/>
      <c r="F33" s="112"/>
      <c r="G33" s="111">
        <v>49767.84</v>
      </c>
      <c r="H33" s="113" t="s">
        <v>88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4" customFormat="1" ht="36">
      <c r="A34" s="109" t="s">
        <v>43</v>
      </c>
      <c r="B34" s="110" t="s">
        <v>97</v>
      </c>
      <c r="C34" s="23"/>
      <c r="D34" s="111">
        <v>303194.92</v>
      </c>
      <c r="E34" s="112"/>
      <c r="F34" s="112"/>
      <c r="G34" s="111">
        <v>303194.92</v>
      </c>
      <c r="H34" s="113" t="s">
        <v>88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4" customFormat="1" ht="24">
      <c r="A35" s="109" t="s">
        <v>44</v>
      </c>
      <c r="B35" s="110" t="s">
        <v>98</v>
      </c>
      <c r="C35" s="23"/>
      <c r="D35" s="111">
        <v>19500</v>
      </c>
      <c r="E35" s="112"/>
      <c r="F35" s="112"/>
      <c r="G35" s="111">
        <v>19500</v>
      </c>
      <c r="H35" s="113" t="s">
        <v>88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s="4" customFormat="1" ht="36" customHeight="1">
      <c r="A36" s="109" t="s">
        <v>45</v>
      </c>
      <c r="B36" s="110" t="s">
        <v>521</v>
      </c>
      <c r="C36" s="23"/>
      <c r="D36" s="111">
        <v>4243.5</v>
      </c>
      <c r="E36" s="272"/>
      <c r="F36" s="112"/>
      <c r="G36" s="111">
        <v>4243.5</v>
      </c>
      <c r="H36" s="113" t="s">
        <v>522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s="4" customFormat="1" ht="24">
      <c r="A37" s="109" t="s">
        <v>46</v>
      </c>
      <c r="B37" s="110" t="s">
        <v>136</v>
      </c>
      <c r="C37" s="242">
        <v>10000</v>
      </c>
      <c r="D37" s="111">
        <v>1304786</v>
      </c>
      <c r="E37" s="112"/>
      <c r="F37" s="112"/>
      <c r="G37" s="111">
        <v>1304786</v>
      </c>
      <c r="H37" s="113" t="s">
        <v>108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4" customFormat="1" ht="32.25" customHeight="1">
      <c r="A38" s="109" t="s">
        <v>48</v>
      </c>
      <c r="B38" s="110" t="s">
        <v>134</v>
      </c>
      <c r="C38" s="23"/>
      <c r="D38" s="111">
        <v>224955.99</v>
      </c>
      <c r="E38" s="112"/>
      <c r="F38" s="112"/>
      <c r="G38" s="111">
        <v>224955.99</v>
      </c>
      <c r="H38" s="113" t="s">
        <v>133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4" customFormat="1" ht="24">
      <c r="A39" s="109" t="s">
        <v>50</v>
      </c>
      <c r="B39" s="110" t="s">
        <v>99</v>
      </c>
      <c r="C39" s="23"/>
      <c r="D39" s="111">
        <v>1732384.81</v>
      </c>
      <c r="E39" s="112"/>
      <c r="F39" s="112"/>
      <c r="G39" s="111">
        <v>1732384.81</v>
      </c>
      <c r="H39" s="113" t="s">
        <v>100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s="3" customFormat="1" ht="24">
      <c r="A40" s="109" t="s">
        <v>51</v>
      </c>
      <c r="B40" s="243" t="s">
        <v>101</v>
      </c>
      <c r="C40" s="24"/>
      <c r="D40" s="244">
        <v>2119737.57</v>
      </c>
      <c r="E40" s="245"/>
      <c r="F40" s="245"/>
      <c r="G40" s="244">
        <v>2119737.57</v>
      </c>
      <c r="H40" s="232" t="s">
        <v>100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s="3" customFormat="1" ht="24">
      <c r="A41" s="109" t="s">
        <v>52</v>
      </c>
      <c r="B41" s="243" t="s">
        <v>102</v>
      </c>
      <c r="C41" s="24"/>
      <c r="D41" s="244">
        <v>1244923.78</v>
      </c>
      <c r="E41" s="245"/>
      <c r="F41" s="245"/>
      <c r="G41" s="244">
        <v>1244923.78</v>
      </c>
      <c r="H41" s="232" t="s">
        <v>100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s="3" customFormat="1" ht="24">
      <c r="A42" s="109" t="s">
        <v>53</v>
      </c>
      <c r="B42" s="243" t="s">
        <v>104</v>
      </c>
      <c r="C42" s="24"/>
      <c r="D42" s="244">
        <v>2060867.85</v>
      </c>
      <c r="E42" s="245"/>
      <c r="F42" s="245"/>
      <c r="G42" s="244">
        <v>2060867.85</v>
      </c>
      <c r="H42" s="232" t="s">
        <v>100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s="3" customFormat="1" ht="12.75">
      <c r="A43" s="109" t="s">
        <v>55</v>
      </c>
      <c r="B43" s="243" t="s">
        <v>103</v>
      </c>
      <c r="C43" s="24"/>
      <c r="D43" s="244">
        <v>1470532.88</v>
      </c>
      <c r="E43" s="245"/>
      <c r="F43" s="245"/>
      <c r="G43" s="244">
        <v>1470532.88</v>
      </c>
      <c r="H43" s="232" t="s">
        <v>100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s="3" customFormat="1" ht="24.75" customHeight="1">
      <c r="A44" s="109" t="s">
        <v>66</v>
      </c>
      <c r="B44" s="243" t="s">
        <v>105</v>
      </c>
      <c r="C44" s="24"/>
      <c r="D44" s="244">
        <v>787670.04</v>
      </c>
      <c r="E44" s="245"/>
      <c r="F44" s="245"/>
      <c r="G44" s="244">
        <v>787670.04</v>
      </c>
      <c r="H44" s="232" t="s">
        <v>106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3" customFormat="1" ht="12.75">
      <c r="A45" s="109" t="s">
        <v>155</v>
      </c>
      <c r="B45" s="243" t="s">
        <v>237</v>
      </c>
      <c r="C45" s="24"/>
      <c r="D45" s="244">
        <v>180430.3</v>
      </c>
      <c r="E45" s="244"/>
      <c r="F45" s="245"/>
      <c r="G45" s="244">
        <v>180430.3</v>
      </c>
      <c r="H45" s="232" t="s">
        <v>108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s="4" customFormat="1" ht="24">
      <c r="A46" s="109" t="s">
        <v>156</v>
      </c>
      <c r="B46" s="110" t="s">
        <v>107</v>
      </c>
      <c r="C46" s="23"/>
      <c r="D46" s="111">
        <v>862468</v>
      </c>
      <c r="E46" s="112"/>
      <c r="F46" s="112"/>
      <c r="G46" s="111">
        <v>862468</v>
      </c>
      <c r="H46" s="113" t="s">
        <v>108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s="4" customFormat="1" ht="24">
      <c r="A47" s="109" t="s">
        <v>157</v>
      </c>
      <c r="B47" s="110" t="s">
        <v>109</v>
      </c>
      <c r="C47" s="23"/>
      <c r="D47" s="111">
        <v>888229.86</v>
      </c>
      <c r="E47" s="112"/>
      <c r="F47" s="112"/>
      <c r="G47" s="111">
        <v>888229.86</v>
      </c>
      <c r="H47" s="113" t="s">
        <v>108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s="4" customFormat="1" ht="24">
      <c r="A48" s="109" t="s">
        <v>158</v>
      </c>
      <c r="B48" s="110" t="s">
        <v>110</v>
      </c>
      <c r="C48" s="23"/>
      <c r="D48" s="111">
        <v>865930.51</v>
      </c>
      <c r="E48" s="112"/>
      <c r="F48" s="112"/>
      <c r="G48" s="111">
        <v>865930.51</v>
      </c>
      <c r="H48" s="113" t="s">
        <v>108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s="4" customFormat="1" ht="13.5" customHeight="1">
      <c r="A49" s="109" t="s">
        <v>159</v>
      </c>
      <c r="B49" s="110" t="s">
        <v>111</v>
      </c>
      <c r="C49" s="23"/>
      <c r="D49" s="111">
        <v>1430921.89</v>
      </c>
      <c r="E49" s="112"/>
      <c r="F49" s="112"/>
      <c r="G49" s="111">
        <v>1430921.89</v>
      </c>
      <c r="H49" s="113" t="s">
        <v>108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s="4" customFormat="1" ht="24">
      <c r="A50" s="109" t="s">
        <v>160</v>
      </c>
      <c r="B50" s="110" t="s">
        <v>112</v>
      </c>
      <c r="C50" s="23"/>
      <c r="D50" s="111">
        <v>81300</v>
      </c>
      <c r="E50" s="112"/>
      <c r="F50" s="112"/>
      <c r="G50" s="111">
        <v>81300</v>
      </c>
      <c r="H50" s="113" t="s">
        <v>100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4" customFormat="1" ht="36">
      <c r="A51" s="109" t="s">
        <v>161</v>
      </c>
      <c r="B51" s="110" t="s">
        <v>241</v>
      </c>
      <c r="C51" s="242">
        <v>50000</v>
      </c>
      <c r="D51" s="111">
        <v>4430423.69</v>
      </c>
      <c r="E51" s="111"/>
      <c r="F51" s="112"/>
      <c r="G51" s="111">
        <v>4430423.69</v>
      </c>
      <c r="H51" s="113" t="s">
        <v>100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4" customFormat="1" ht="24.75" customHeight="1">
      <c r="A52" s="109" t="s">
        <v>162</v>
      </c>
      <c r="B52" s="110" t="s">
        <v>113</v>
      </c>
      <c r="C52" s="23"/>
      <c r="D52" s="111">
        <v>1521962.83</v>
      </c>
      <c r="E52" s="112"/>
      <c r="F52" s="112"/>
      <c r="G52" s="111">
        <v>1521962.83</v>
      </c>
      <c r="H52" s="248" t="s">
        <v>114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s="4" customFormat="1" ht="24" customHeight="1">
      <c r="A53" s="109" t="s">
        <v>164</v>
      </c>
      <c r="B53" s="110" t="s">
        <v>242</v>
      </c>
      <c r="C53" s="23"/>
      <c r="D53" s="111">
        <v>64400.5</v>
      </c>
      <c r="E53" s="112"/>
      <c r="F53" s="112"/>
      <c r="G53" s="111">
        <v>64400.5</v>
      </c>
      <c r="H53" s="113" t="s">
        <v>100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s="4" customFormat="1" ht="36">
      <c r="A54" s="109" t="s">
        <v>165</v>
      </c>
      <c r="B54" s="110" t="s">
        <v>245</v>
      </c>
      <c r="C54" s="23"/>
      <c r="D54" s="111">
        <v>32000</v>
      </c>
      <c r="E54" s="112"/>
      <c r="F54" s="112"/>
      <c r="G54" s="111">
        <v>32000</v>
      </c>
      <c r="H54" s="113" t="s">
        <v>106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s="23" customFormat="1" ht="26.25" customHeight="1">
      <c r="A55" s="109" t="s">
        <v>166</v>
      </c>
      <c r="B55" s="110" t="s">
        <v>303</v>
      </c>
      <c r="D55" s="111">
        <v>50000</v>
      </c>
      <c r="E55" s="132"/>
      <c r="F55" s="132"/>
      <c r="G55" s="132">
        <v>50000</v>
      </c>
      <c r="H55" s="113" t="s">
        <v>304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21" customFormat="1" ht="26.25" customHeight="1">
      <c r="A56" s="109" t="s">
        <v>163</v>
      </c>
      <c r="B56" s="110" t="s">
        <v>292</v>
      </c>
      <c r="C56" s="23"/>
      <c r="D56" s="111">
        <v>1105910.99</v>
      </c>
      <c r="E56" s="111"/>
      <c r="F56" s="112"/>
      <c r="G56" s="111">
        <v>1105910.99</v>
      </c>
      <c r="H56" s="113" t="s">
        <v>305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s="23" customFormat="1" ht="21.75" customHeight="1">
      <c r="A57" s="109" t="s">
        <v>167</v>
      </c>
      <c r="B57" s="110" t="s">
        <v>115</v>
      </c>
      <c r="D57" s="111">
        <v>1208928</v>
      </c>
      <c r="E57" s="112"/>
      <c r="F57" s="112"/>
      <c r="G57" s="111">
        <v>1208928</v>
      </c>
      <c r="H57" s="113" t="s">
        <v>100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s="21" customFormat="1" ht="24">
      <c r="A58" s="109" t="s">
        <v>168</v>
      </c>
      <c r="B58" s="110" t="s">
        <v>243</v>
      </c>
      <c r="C58" s="23"/>
      <c r="D58" s="111">
        <v>4300</v>
      </c>
      <c r="E58" s="112"/>
      <c r="F58" s="112"/>
      <c r="G58" s="111">
        <v>4300</v>
      </c>
      <c r="H58" s="246" t="s">
        <v>100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s="23" customFormat="1" ht="24">
      <c r="A59" s="109" t="s">
        <v>169</v>
      </c>
      <c r="B59" s="110" t="s">
        <v>295</v>
      </c>
      <c r="D59" s="111">
        <v>825133.8</v>
      </c>
      <c r="E59" s="111"/>
      <c r="F59" s="112"/>
      <c r="G59" s="111">
        <v>825133.8</v>
      </c>
      <c r="H59" s="113" t="s">
        <v>274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s="21" customFormat="1" ht="12.75">
      <c r="A60" s="109" t="s">
        <v>170</v>
      </c>
      <c r="B60" s="110" t="s">
        <v>238</v>
      </c>
      <c r="C60" s="23"/>
      <c r="D60" s="111">
        <v>295572</v>
      </c>
      <c r="E60" s="111"/>
      <c r="F60" s="112"/>
      <c r="G60" s="111">
        <f>D60+E60</f>
        <v>295572</v>
      </c>
      <c r="H60" s="232" t="s">
        <v>100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s="23" customFormat="1" ht="12.75">
      <c r="A61" s="109" t="s">
        <v>171</v>
      </c>
      <c r="B61" s="110" t="s">
        <v>143</v>
      </c>
      <c r="D61" s="111">
        <v>58000</v>
      </c>
      <c r="E61" s="111"/>
      <c r="F61" s="112"/>
      <c r="G61" s="111">
        <v>58000</v>
      </c>
      <c r="H61" s="113" t="s">
        <v>144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s="21" customFormat="1" ht="12.75">
      <c r="A62" s="109" t="s">
        <v>172</v>
      </c>
      <c r="B62" s="110" t="s">
        <v>139</v>
      </c>
      <c r="C62" s="23"/>
      <c r="D62" s="111">
        <v>141637</v>
      </c>
      <c r="E62" s="111"/>
      <c r="F62" s="112"/>
      <c r="G62" s="111">
        <v>141637</v>
      </c>
      <c r="H62" s="113" t="s">
        <v>145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s="23" customFormat="1" ht="24">
      <c r="A63" s="109" t="s">
        <v>173</v>
      </c>
      <c r="B63" s="110" t="s">
        <v>244</v>
      </c>
      <c r="D63" s="111">
        <v>3700</v>
      </c>
      <c r="E63" s="112"/>
      <c r="F63" s="112"/>
      <c r="G63" s="111">
        <v>3700</v>
      </c>
      <c r="H63" s="113" t="s">
        <v>106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s="21" customFormat="1" ht="24">
      <c r="A64" s="109" t="s">
        <v>174</v>
      </c>
      <c r="B64" s="110" t="s">
        <v>264</v>
      </c>
      <c r="C64" s="23"/>
      <c r="D64" s="111">
        <v>24000</v>
      </c>
      <c r="E64" s="111"/>
      <c r="F64" s="112"/>
      <c r="G64" s="111">
        <v>24000</v>
      </c>
      <c r="H64" s="113" t="s">
        <v>106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s="23" customFormat="1" ht="60.75" customHeight="1">
      <c r="A65" s="109" t="s">
        <v>175</v>
      </c>
      <c r="B65" s="110" t="s">
        <v>246</v>
      </c>
      <c r="C65" s="133"/>
      <c r="D65" s="111">
        <v>176999.64</v>
      </c>
      <c r="E65" s="111"/>
      <c r="F65" s="112"/>
      <c r="G65" s="111">
        <v>176999.64</v>
      </c>
      <c r="H65" s="113" t="s">
        <v>142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s="21" customFormat="1" ht="12.75">
      <c r="A66" s="109" t="s">
        <v>176</v>
      </c>
      <c r="B66" s="110" t="s">
        <v>116</v>
      </c>
      <c r="C66" s="23"/>
      <c r="D66" s="111">
        <v>168554.74</v>
      </c>
      <c r="E66" s="112"/>
      <c r="F66" s="112"/>
      <c r="G66" s="111">
        <v>168554.74</v>
      </c>
      <c r="H66" s="114" t="s">
        <v>117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s="23" customFormat="1" ht="24">
      <c r="A67" s="109" t="s">
        <v>177</v>
      </c>
      <c r="B67" s="110" t="s">
        <v>293</v>
      </c>
      <c r="D67" s="111">
        <v>111723.36</v>
      </c>
      <c r="E67" s="131"/>
      <c r="F67" s="131"/>
      <c r="G67" s="131">
        <v>111723.36</v>
      </c>
      <c r="H67" s="114" t="s">
        <v>117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s="21" customFormat="1" ht="12.75">
      <c r="A68" s="109" t="s">
        <v>178</v>
      </c>
      <c r="B68" s="110" t="s">
        <v>294</v>
      </c>
      <c r="C68" s="23"/>
      <c r="D68" s="111">
        <v>288289.46</v>
      </c>
      <c r="E68" s="131"/>
      <c r="F68" s="131"/>
      <c r="G68" s="131">
        <v>288289.46</v>
      </c>
      <c r="H68" s="114" t="s">
        <v>297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s="23" customFormat="1" ht="12.75">
      <c r="A69" s="109" t="s">
        <v>179</v>
      </c>
      <c r="B69" s="110" t="s">
        <v>296</v>
      </c>
      <c r="D69" s="111">
        <v>210867.48</v>
      </c>
      <c r="E69" s="131"/>
      <c r="F69" s="131"/>
      <c r="G69" s="131">
        <v>210867.48</v>
      </c>
      <c r="H69" s="114" t="s">
        <v>298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s="21" customFormat="1" ht="12.75">
      <c r="A70" s="109" t="s">
        <v>180</v>
      </c>
      <c r="B70" s="110" t="s">
        <v>301</v>
      </c>
      <c r="C70" s="23"/>
      <c r="D70" s="111">
        <v>87085.09</v>
      </c>
      <c r="E70" s="131"/>
      <c r="F70" s="131"/>
      <c r="G70" s="131">
        <v>87085.09</v>
      </c>
      <c r="H70" s="114" t="s">
        <v>302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s="23" customFormat="1" ht="24">
      <c r="A71" s="109" t="s">
        <v>181</v>
      </c>
      <c r="B71" s="110" t="s">
        <v>118</v>
      </c>
      <c r="D71" s="111">
        <v>1092605</v>
      </c>
      <c r="E71" s="112"/>
      <c r="F71" s="112"/>
      <c r="G71" s="111">
        <v>1092605</v>
      </c>
      <c r="H71" s="113" t="s">
        <v>108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s="21" customFormat="1" ht="12.75">
      <c r="A72" s="109" t="s">
        <v>182</v>
      </c>
      <c r="B72" s="110" t="s">
        <v>263</v>
      </c>
      <c r="C72" s="23"/>
      <c r="D72" s="111">
        <v>398121.92</v>
      </c>
      <c r="E72" s="111"/>
      <c r="F72" s="112"/>
      <c r="G72" s="111">
        <v>398121.92</v>
      </c>
      <c r="H72" s="113" t="s">
        <v>114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s="23" customFormat="1" ht="12.75">
      <c r="A73" s="109" t="s">
        <v>253</v>
      </c>
      <c r="B73" s="110" t="s">
        <v>140</v>
      </c>
      <c r="D73" s="111">
        <v>720857.63</v>
      </c>
      <c r="E73" s="111"/>
      <c r="F73" s="112"/>
      <c r="G73" s="111">
        <v>720857.63</v>
      </c>
      <c r="H73" s="113" t="s">
        <v>141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s="4" customFormat="1" ht="24">
      <c r="A74" s="109" t="s">
        <v>184</v>
      </c>
      <c r="B74" s="110" t="s">
        <v>299</v>
      </c>
      <c r="C74" s="23"/>
      <c r="D74" s="111">
        <v>1853073.92</v>
      </c>
      <c r="E74" s="111"/>
      <c r="F74" s="112"/>
      <c r="G74" s="111">
        <v>1853073.92</v>
      </c>
      <c r="H74" s="113" t="s">
        <v>300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s="4" customFormat="1" ht="25.5" customHeight="1">
      <c r="A75" s="109" t="s">
        <v>183</v>
      </c>
      <c r="B75" s="110" t="s">
        <v>119</v>
      </c>
      <c r="C75" s="23"/>
      <c r="D75" s="111">
        <v>432159.09</v>
      </c>
      <c r="E75" s="111"/>
      <c r="F75" s="112"/>
      <c r="G75" s="111">
        <v>432159.09</v>
      </c>
      <c r="H75" s="247" t="s">
        <v>120</v>
      </c>
      <c r="I75" s="22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s="4" customFormat="1" ht="25.5" customHeight="1">
      <c r="A76" s="109" t="s">
        <v>185</v>
      </c>
      <c r="B76" s="110" t="s">
        <v>334</v>
      </c>
      <c r="C76" s="23"/>
      <c r="D76" s="111">
        <v>227882.9</v>
      </c>
      <c r="E76" s="111"/>
      <c r="F76" s="112"/>
      <c r="G76" s="111">
        <v>227882.9</v>
      </c>
      <c r="H76" s="247" t="s">
        <v>114</v>
      </c>
      <c r="I76" s="22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s="4" customFormat="1" ht="32.25" customHeight="1">
      <c r="A77" s="109" t="s">
        <v>186</v>
      </c>
      <c r="B77" s="110" t="s">
        <v>335</v>
      </c>
      <c r="C77" s="23"/>
      <c r="D77" s="111">
        <v>2040073.96</v>
      </c>
      <c r="E77" s="111"/>
      <c r="F77" s="112"/>
      <c r="G77" s="111">
        <v>2040073.96</v>
      </c>
      <c r="H77" s="247" t="s">
        <v>336</v>
      </c>
      <c r="I77" s="220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s="4" customFormat="1" ht="27" customHeight="1">
      <c r="A78" s="109" t="s">
        <v>187</v>
      </c>
      <c r="B78" s="110" t="s">
        <v>337</v>
      </c>
      <c r="C78" s="23"/>
      <c r="D78" s="111">
        <v>31552</v>
      </c>
      <c r="E78" s="111"/>
      <c r="F78" s="112"/>
      <c r="G78" s="111">
        <v>31552</v>
      </c>
      <c r="H78" s="247" t="s">
        <v>302</v>
      </c>
      <c r="I78" s="220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s="4" customFormat="1" ht="36" customHeight="1">
      <c r="A79" s="109" t="s">
        <v>188</v>
      </c>
      <c r="B79" s="110" t="s">
        <v>338</v>
      </c>
      <c r="C79" s="23"/>
      <c r="D79" s="111">
        <v>56106.45</v>
      </c>
      <c r="E79" s="111"/>
      <c r="F79" s="112"/>
      <c r="G79" s="111">
        <v>56106.45</v>
      </c>
      <c r="H79" s="247" t="s">
        <v>114</v>
      </c>
      <c r="I79" s="220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 s="4" customFormat="1" ht="40.5" customHeight="1">
      <c r="A80" s="109" t="s">
        <v>254</v>
      </c>
      <c r="B80" s="110" t="s">
        <v>340</v>
      </c>
      <c r="C80" s="23"/>
      <c r="D80" s="111">
        <v>1308897.2</v>
      </c>
      <c r="E80" s="111"/>
      <c r="F80" s="112"/>
      <c r="G80" s="111">
        <v>1308897.2</v>
      </c>
      <c r="H80" s="247" t="s">
        <v>339</v>
      </c>
      <c r="I80" s="220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s="4" customFormat="1" ht="24" customHeight="1">
      <c r="A81" s="109" t="s">
        <v>255</v>
      </c>
      <c r="B81" s="110" t="s">
        <v>341</v>
      </c>
      <c r="C81" s="23"/>
      <c r="D81" s="111">
        <v>32644.2</v>
      </c>
      <c r="E81" s="111"/>
      <c r="F81" s="112"/>
      <c r="G81" s="111">
        <v>32644.2</v>
      </c>
      <c r="H81" s="247" t="s">
        <v>108</v>
      </c>
      <c r="I81" s="220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s="4" customFormat="1" ht="12.75">
      <c r="A82" s="109" t="s">
        <v>255</v>
      </c>
      <c r="B82" s="110" t="s">
        <v>121</v>
      </c>
      <c r="C82" s="23"/>
      <c r="D82" s="111">
        <v>754766.41</v>
      </c>
      <c r="E82" s="112"/>
      <c r="F82" s="112"/>
      <c r="G82" s="111">
        <v>754766.41</v>
      </c>
      <c r="H82" s="248" t="s">
        <v>100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s="4" customFormat="1" ht="12.75">
      <c r="A83" s="109" t="s">
        <v>256</v>
      </c>
      <c r="B83" s="110" t="s">
        <v>122</v>
      </c>
      <c r="C83" s="23"/>
      <c r="D83" s="111">
        <v>346522.82</v>
      </c>
      <c r="E83" s="112"/>
      <c r="F83" s="112"/>
      <c r="G83" s="111">
        <v>346522.82</v>
      </c>
      <c r="H83" s="248" t="s">
        <v>108</v>
      </c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s="4" customFormat="1" ht="12.75">
      <c r="A84" s="109" t="s">
        <v>257</v>
      </c>
      <c r="B84" s="110" t="s">
        <v>123</v>
      </c>
      <c r="C84" s="23"/>
      <c r="D84" s="111">
        <v>34517.28</v>
      </c>
      <c r="E84" s="112"/>
      <c r="F84" s="112"/>
      <c r="G84" s="111">
        <v>34517.28</v>
      </c>
      <c r="H84" s="114" t="s">
        <v>100</v>
      </c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s="4" customFormat="1" ht="12.75">
      <c r="A85" s="109" t="s">
        <v>258</v>
      </c>
      <c r="B85" s="110" t="s">
        <v>124</v>
      </c>
      <c r="C85" s="23"/>
      <c r="D85" s="111">
        <v>72000</v>
      </c>
      <c r="E85" s="112"/>
      <c r="F85" s="112"/>
      <c r="G85" s="111">
        <v>72000</v>
      </c>
      <c r="H85" s="248" t="s">
        <v>125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s="4" customFormat="1" ht="12.75">
      <c r="A86" s="109" t="s">
        <v>259</v>
      </c>
      <c r="B86" s="110" t="s">
        <v>130</v>
      </c>
      <c r="C86" s="23"/>
      <c r="D86" s="111">
        <v>83866.5</v>
      </c>
      <c r="E86" s="112"/>
      <c r="F86" s="112"/>
      <c r="G86" s="111">
        <v>83866.5</v>
      </c>
      <c r="H86" s="248" t="s">
        <v>131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s="4" customFormat="1" ht="24" customHeight="1">
      <c r="A87" s="109" t="s">
        <v>331</v>
      </c>
      <c r="B87" s="110" t="s">
        <v>126</v>
      </c>
      <c r="C87" s="23"/>
      <c r="D87" s="111">
        <v>43373.08</v>
      </c>
      <c r="E87" s="112"/>
      <c r="F87" s="112"/>
      <c r="G87" s="111">
        <v>43373.08</v>
      </c>
      <c r="H87" s="248" t="s">
        <v>117</v>
      </c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s="4" customFormat="1" ht="24">
      <c r="A88" s="109" t="s">
        <v>189</v>
      </c>
      <c r="B88" s="110" t="s">
        <v>247</v>
      </c>
      <c r="C88" s="23"/>
      <c r="D88" s="111">
        <v>42203.97</v>
      </c>
      <c r="E88" s="112"/>
      <c r="F88" s="112"/>
      <c r="G88" s="111">
        <v>42203.97</v>
      </c>
      <c r="H88" s="248" t="s">
        <v>108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s="4" customFormat="1" ht="24">
      <c r="A89" s="109" t="s">
        <v>260</v>
      </c>
      <c r="B89" s="110" t="s">
        <v>127</v>
      </c>
      <c r="C89" s="23"/>
      <c r="D89" s="111">
        <v>104462.85</v>
      </c>
      <c r="E89" s="112"/>
      <c r="F89" s="112"/>
      <c r="G89" s="111">
        <v>104462.85</v>
      </c>
      <c r="H89" s="248" t="s">
        <v>108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4" customFormat="1" ht="12.75">
      <c r="A90" s="109" t="s">
        <v>190</v>
      </c>
      <c r="B90" s="110" t="s">
        <v>128</v>
      </c>
      <c r="C90" s="23"/>
      <c r="D90" s="111">
        <v>490437.13</v>
      </c>
      <c r="E90" s="111"/>
      <c r="F90" s="112"/>
      <c r="G90" s="111">
        <v>490437.13</v>
      </c>
      <c r="H90" s="248" t="s">
        <v>129</v>
      </c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s="4" customFormat="1" ht="24">
      <c r="A91" s="249" t="s">
        <v>191</v>
      </c>
      <c r="B91" s="250" t="s">
        <v>132</v>
      </c>
      <c r="C91" s="251"/>
      <c r="D91" s="252">
        <v>217604</v>
      </c>
      <c r="E91" s="253"/>
      <c r="F91" s="253"/>
      <c r="G91" s="252">
        <v>217604</v>
      </c>
      <c r="H91" s="254" t="s">
        <v>108</v>
      </c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s="4" customFormat="1" ht="36">
      <c r="A92" s="249" t="s">
        <v>192</v>
      </c>
      <c r="B92" s="255" t="s">
        <v>58</v>
      </c>
      <c r="C92" s="251"/>
      <c r="D92" s="252">
        <v>201590.96</v>
      </c>
      <c r="E92" s="252"/>
      <c r="F92" s="253"/>
      <c r="G92" s="252">
        <v>201590.96</v>
      </c>
      <c r="H92" s="256" t="s">
        <v>86</v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s="4" customFormat="1" ht="28.5" customHeight="1">
      <c r="A93" s="249" t="s">
        <v>193</v>
      </c>
      <c r="B93" s="255" t="s">
        <v>372</v>
      </c>
      <c r="C93" s="251"/>
      <c r="D93" s="252">
        <v>70079.25</v>
      </c>
      <c r="E93" s="252"/>
      <c r="F93" s="253"/>
      <c r="G93" s="252">
        <v>70079.25</v>
      </c>
      <c r="H93" s="256" t="s">
        <v>373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s="4" customFormat="1" ht="36">
      <c r="A94" s="249" t="s">
        <v>194</v>
      </c>
      <c r="B94" s="255" t="s">
        <v>374</v>
      </c>
      <c r="C94" s="251"/>
      <c r="D94" s="252">
        <v>63031.35</v>
      </c>
      <c r="E94" s="252"/>
      <c r="F94" s="253"/>
      <c r="G94" s="252">
        <v>63031.35</v>
      </c>
      <c r="H94" s="256" t="s">
        <v>108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s="4" customFormat="1" ht="12.75">
      <c r="A95" s="249" t="s">
        <v>195</v>
      </c>
      <c r="B95" s="255" t="s">
        <v>116</v>
      </c>
      <c r="C95" s="251"/>
      <c r="D95" s="252">
        <v>49962.6</v>
      </c>
      <c r="E95" s="252"/>
      <c r="F95" s="253"/>
      <c r="G95" s="252">
        <v>49962.6</v>
      </c>
      <c r="H95" s="256" t="s">
        <v>117</v>
      </c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s="4" customFormat="1" ht="24">
      <c r="A96" s="249" t="s">
        <v>196</v>
      </c>
      <c r="B96" s="255" t="s">
        <v>375</v>
      </c>
      <c r="C96" s="251"/>
      <c r="D96" s="252">
        <v>22386</v>
      </c>
      <c r="E96" s="252"/>
      <c r="F96" s="253"/>
      <c r="G96" s="252">
        <v>22386</v>
      </c>
      <c r="H96" s="256" t="s">
        <v>114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s="4" customFormat="1" ht="28.5" customHeight="1">
      <c r="A97" s="249" t="s">
        <v>197</v>
      </c>
      <c r="B97" s="255" t="s">
        <v>376</v>
      </c>
      <c r="C97" s="251"/>
      <c r="D97" s="252">
        <v>105644.7</v>
      </c>
      <c r="E97" s="252"/>
      <c r="F97" s="253"/>
      <c r="G97" s="252">
        <v>105644.7</v>
      </c>
      <c r="H97" s="256" t="s">
        <v>114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s="4" customFormat="1" ht="48">
      <c r="A98" s="249" t="s">
        <v>198</v>
      </c>
      <c r="B98" s="255" t="s">
        <v>377</v>
      </c>
      <c r="C98" s="251"/>
      <c r="D98" s="252">
        <v>92120.85</v>
      </c>
      <c r="E98" s="252"/>
      <c r="F98" s="253"/>
      <c r="G98" s="252">
        <v>92120.85</v>
      </c>
      <c r="H98" s="256" t="s">
        <v>114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s="4" customFormat="1" ht="24">
      <c r="A99" s="249" t="s">
        <v>199</v>
      </c>
      <c r="B99" s="255" t="s">
        <v>378</v>
      </c>
      <c r="C99" s="251"/>
      <c r="D99" s="252">
        <v>215134.87</v>
      </c>
      <c r="E99" s="252"/>
      <c r="F99" s="253"/>
      <c r="G99" s="252">
        <v>215134.87</v>
      </c>
      <c r="H99" s="256" t="s">
        <v>379</v>
      </c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s="4" customFormat="1" ht="24">
      <c r="A100" s="249" t="s">
        <v>200</v>
      </c>
      <c r="B100" s="255" t="s">
        <v>380</v>
      </c>
      <c r="C100" s="251"/>
      <c r="D100" s="252">
        <v>81592.05</v>
      </c>
      <c r="E100" s="252"/>
      <c r="F100" s="253"/>
      <c r="G100" s="252">
        <v>81592.05</v>
      </c>
      <c r="H100" s="256" t="s">
        <v>379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s="4" customFormat="1" ht="24">
      <c r="A101" s="249" t="s">
        <v>201</v>
      </c>
      <c r="B101" s="255" t="s">
        <v>409</v>
      </c>
      <c r="C101" s="251"/>
      <c r="D101" s="252">
        <v>41205</v>
      </c>
      <c r="E101" s="252"/>
      <c r="F101" s="253"/>
      <c r="G101" s="252">
        <v>41205</v>
      </c>
      <c r="H101" s="256" t="s">
        <v>100</v>
      </c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s="4" customFormat="1" ht="36">
      <c r="A102" s="249" t="s">
        <v>202</v>
      </c>
      <c r="B102" s="255" t="s">
        <v>410</v>
      </c>
      <c r="C102" s="251"/>
      <c r="D102" s="252">
        <v>136357.8</v>
      </c>
      <c r="E102" s="252"/>
      <c r="F102" s="253"/>
      <c r="G102" s="252">
        <v>136357.8</v>
      </c>
      <c r="H102" s="256" t="s">
        <v>379</v>
      </c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s="4" customFormat="1" ht="24">
      <c r="A103" s="249" t="s">
        <v>203</v>
      </c>
      <c r="B103" s="255" t="s">
        <v>386</v>
      </c>
      <c r="C103" s="251"/>
      <c r="D103" s="252">
        <v>140614.2</v>
      </c>
      <c r="E103" s="252"/>
      <c r="F103" s="253"/>
      <c r="G103" s="252">
        <v>140614.2</v>
      </c>
      <c r="H103" s="256" t="s">
        <v>297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s="4" customFormat="1" ht="24">
      <c r="A104" s="249" t="s">
        <v>394</v>
      </c>
      <c r="B104" s="255" t="s">
        <v>411</v>
      </c>
      <c r="C104" s="251"/>
      <c r="D104" s="252">
        <v>170177.27</v>
      </c>
      <c r="E104" s="252"/>
      <c r="F104" s="253"/>
      <c r="G104" s="252">
        <v>170177.27</v>
      </c>
      <c r="H104" s="256" t="s">
        <v>114</v>
      </c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s="4" customFormat="1" ht="24">
      <c r="A105" s="249" t="s">
        <v>204</v>
      </c>
      <c r="B105" s="255" t="s">
        <v>412</v>
      </c>
      <c r="C105" s="251"/>
      <c r="D105" s="252">
        <v>18277.8</v>
      </c>
      <c r="E105" s="252"/>
      <c r="F105" s="253"/>
      <c r="G105" s="252">
        <v>18277.8</v>
      </c>
      <c r="H105" s="256" t="s">
        <v>100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s="4" customFormat="1" ht="24">
      <c r="A106" s="249" t="s">
        <v>352</v>
      </c>
      <c r="B106" s="255" t="s">
        <v>387</v>
      </c>
      <c r="C106" s="251"/>
      <c r="D106" s="252">
        <v>31734</v>
      </c>
      <c r="E106" s="252"/>
      <c r="F106" s="253"/>
      <c r="G106" s="252">
        <v>31734</v>
      </c>
      <c r="H106" s="256" t="s">
        <v>114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s="4" customFormat="1" ht="36">
      <c r="A107" s="249" t="s">
        <v>353</v>
      </c>
      <c r="B107" s="255" t="s">
        <v>413</v>
      </c>
      <c r="C107" s="251"/>
      <c r="D107" s="252">
        <v>82300</v>
      </c>
      <c r="E107" s="252"/>
      <c r="F107" s="253"/>
      <c r="G107" s="252">
        <v>82300</v>
      </c>
      <c r="H107" s="256" t="s">
        <v>379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s="4" customFormat="1" ht="24">
      <c r="A108" s="249" t="s">
        <v>205</v>
      </c>
      <c r="B108" s="255" t="s">
        <v>388</v>
      </c>
      <c r="C108" s="251"/>
      <c r="D108" s="252">
        <v>51659.98</v>
      </c>
      <c r="E108" s="252"/>
      <c r="F108" s="253"/>
      <c r="G108" s="252">
        <v>51659.98</v>
      </c>
      <c r="H108" s="256" t="s">
        <v>108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s="4" customFormat="1" ht="24">
      <c r="A109" s="249" t="s">
        <v>206</v>
      </c>
      <c r="B109" s="255" t="s">
        <v>389</v>
      </c>
      <c r="C109" s="251"/>
      <c r="D109" s="252">
        <v>19987.5</v>
      </c>
      <c r="E109" s="252"/>
      <c r="F109" s="253"/>
      <c r="G109" s="252">
        <v>19987.5</v>
      </c>
      <c r="H109" s="256" t="s">
        <v>100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s="4" customFormat="1" ht="25.5" customHeight="1">
      <c r="A110" s="249" t="s">
        <v>207</v>
      </c>
      <c r="B110" s="255" t="s">
        <v>430</v>
      </c>
      <c r="C110" s="251"/>
      <c r="D110" s="252">
        <v>48011.24</v>
      </c>
      <c r="E110" s="252"/>
      <c r="F110" s="253"/>
      <c r="G110" s="252">
        <v>48011.24</v>
      </c>
      <c r="H110" s="256" t="s">
        <v>379</v>
      </c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s="4" customFormat="1" ht="39" customHeight="1">
      <c r="A111" s="249" t="s">
        <v>208</v>
      </c>
      <c r="B111" s="255" t="s">
        <v>431</v>
      </c>
      <c r="C111" s="251"/>
      <c r="D111" s="252">
        <v>1683495.65</v>
      </c>
      <c r="E111" s="252"/>
      <c r="F111" s="253"/>
      <c r="G111" s="252">
        <v>1683495.65</v>
      </c>
      <c r="H111" s="256" t="s">
        <v>435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s="4" customFormat="1" ht="25.5" customHeight="1">
      <c r="A112" s="249" t="s">
        <v>209</v>
      </c>
      <c r="B112" s="255" t="s">
        <v>425</v>
      </c>
      <c r="C112" s="251"/>
      <c r="D112" s="252">
        <v>166879.77</v>
      </c>
      <c r="E112" s="252"/>
      <c r="F112" s="253"/>
      <c r="G112" s="252">
        <v>166879.77</v>
      </c>
      <c r="H112" s="256" t="s">
        <v>437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s="4" customFormat="1" ht="25.5" customHeight="1">
      <c r="A113" s="249" t="s">
        <v>210</v>
      </c>
      <c r="B113" s="255" t="s">
        <v>432</v>
      </c>
      <c r="C113" s="251"/>
      <c r="D113" s="252">
        <v>74332.63</v>
      </c>
      <c r="E113" s="252"/>
      <c r="F113" s="253"/>
      <c r="G113" s="252">
        <v>74332.63</v>
      </c>
      <c r="H113" s="256" t="s">
        <v>117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s="4" customFormat="1" ht="14.25" customHeight="1">
      <c r="A114" s="249" t="s">
        <v>215</v>
      </c>
      <c r="B114" s="255" t="s">
        <v>426</v>
      </c>
      <c r="C114" s="251"/>
      <c r="D114" s="252">
        <v>186759.78</v>
      </c>
      <c r="E114" s="252"/>
      <c r="F114" s="253"/>
      <c r="G114" s="252">
        <v>186759.78</v>
      </c>
      <c r="H114" s="256" t="s">
        <v>436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s="4" customFormat="1" ht="25.5" customHeight="1">
      <c r="A115" s="249" t="s">
        <v>395</v>
      </c>
      <c r="B115" s="255" t="s">
        <v>427</v>
      </c>
      <c r="C115" s="251"/>
      <c r="D115" s="252">
        <v>32351.46</v>
      </c>
      <c r="E115" s="252"/>
      <c r="F115" s="253"/>
      <c r="G115" s="252">
        <v>32351.46</v>
      </c>
      <c r="H115" s="25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s="4" customFormat="1" ht="25.5" customHeight="1">
      <c r="A116" s="249" t="s">
        <v>396</v>
      </c>
      <c r="B116" s="255" t="s">
        <v>433</v>
      </c>
      <c r="C116" s="251"/>
      <c r="D116" s="252">
        <v>37458.06</v>
      </c>
      <c r="E116" s="252"/>
      <c r="F116" s="253"/>
      <c r="G116" s="252">
        <v>37458.06</v>
      </c>
      <c r="H116" s="256" t="s">
        <v>379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s="4" customFormat="1" ht="25.5" customHeight="1">
      <c r="A117" s="249" t="s">
        <v>397</v>
      </c>
      <c r="B117" s="255" t="s">
        <v>434</v>
      </c>
      <c r="C117" s="251"/>
      <c r="D117" s="252">
        <v>198109.41</v>
      </c>
      <c r="E117" s="252"/>
      <c r="F117" s="253"/>
      <c r="G117" s="252">
        <v>198109.41</v>
      </c>
      <c r="H117" s="256" t="s">
        <v>379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s="4" customFormat="1" ht="25.5" customHeight="1">
      <c r="A118" s="249" t="s">
        <v>398</v>
      </c>
      <c r="B118" s="255" t="s">
        <v>471</v>
      </c>
      <c r="C118" s="251"/>
      <c r="D118" s="252">
        <v>23122.15</v>
      </c>
      <c r="E118" s="252"/>
      <c r="F118" s="253"/>
      <c r="G118" s="252">
        <v>23122.15</v>
      </c>
      <c r="H118" s="256" t="s">
        <v>106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s="4" customFormat="1" ht="25.5" customHeight="1">
      <c r="A119" s="249" t="s">
        <v>399</v>
      </c>
      <c r="B119" s="255" t="s">
        <v>482</v>
      </c>
      <c r="C119" s="251"/>
      <c r="D119" s="252">
        <v>23783.15</v>
      </c>
      <c r="E119" s="252"/>
      <c r="F119" s="253"/>
      <c r="G119" s="252">
        <v>23783.15</v>
      </c>
      <c r="H119" s="256" t="s">
        <v>302</v>
      </c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s="4" customFormat="1" ht="25.5" customHeight="1">
      <c r="A120" s="249" t="s">
        <v>438</v>
      </c>
      <c r="B120" s="255" t="s">
        <v>472</v>
      </c>
      <c r="C120" s="251"/>
      <c r="D120" s="252">
        <v>18605.33</v>
      </c>
      <c r="E120" s="252"/>
      <c r="F120" s="253"/>
      <c r="G120" s="252">
        <v>18605.33</v>
      </c>
      <c r="H120" s="256" t="s">
        <v>100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s="4" customFormat="1" ht="25.5" customHeight="1">
      <c r="A121" s="249" t="s">
        <v>439</v>
      </c>
      <c r="B121" s="255" t="s">
        <v>139</v>
      </c>
      <c r="C121" s="251"/>
      <c r="D121" s="252">
        <v>91466.96</v>
      </c>
      <c r="E121" s="252"/>
      <c r="F121" s="253"/>
      <c r="G121" s="252">
        <v>91466.96</v>
      </c>
      <c r="H121" s="256" t="s">
        <v>481</v>
      </c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s="4" customFormat="1" ht="25.5" customHeight="1">
      <c r="A122" s="249" t="s">
        <v>440</v>
      </c>
      <c r="B122" s="255" t="s">
        <v>473</v>
      </c>
      <c r="C122" s="251"/>
      <c r="D122" s="252">
        <v>137389.74</v>
      </c>
      <c r="E122" s="252"/>
      <c r="F122" s="253"/>
      <c r="G122" s="252">
        <v>137389.74</v>
      </c>
      <c r="H122" s="256" t="s">
        <v>436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s="4" customFormat="1" ht="25.5" customHeight="1">
      <c r="A123" s="249" t="s">
        <v>441</v>
      </c>
      <c r="B123" s="255" t="s">
        <v>474</v>
      </c>
      <c r="C123" s="251"/>
      <c r="D123" s="252">
        <v>44492.71</v>
      </c>
      <c r="E123" s="252"/>
      <c r="F123" s="253"/>
      <c r="G123" s="252">
        <v>44492.71</v>
      </c>
      <c r="H123" s="256" t="s">
        <v>379</v>
      </c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s="4" customFormat="1" ht="25.5" customHeight="1">
      <c r="A124" s="249" t="s">
        <v>442</v>
      </c>
      <c r="B124" s="255" t="s">
        <v>475</v>
      </c>
      <c r="C124" s="251"/>
      <c r="D124" s="252">
        <v>36629.89</v>
      </c>
      <c r="E124" s="252"/>
      <c r="F124" s="253"/>
      <c r="G124" s="252">
        <v>36629.89</v>
      </c>
      <c r="H124" s="256" t="s">
        <v>379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s="4" customFormat="1" ht="36.75" customHeight="1">
      <c r="A125" s="249" t="s">
        <v>443</v>
      </c>
      <c r="B125" s="255" t="s">
        <v>478</v>
      </c>
      <c r="C125" s="251"/>
      <c r="D125" s="252">
        <v>114163.02</v>
      </c>
      <c r="E125" s="252"/>
      <c r="F125" s="253"/>
      <c r="G125" s="252">
        <v>114163.02</v>
      </c>
      <c r="H125" s="256" t="s">
        <v>100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s="4" customFormat="1" ht="23.25" customHeight="1">
      <c r="A126" s="249" t="s">
        <v>444</v>
      </c>
      <c r="B126" s="255" t="s">
        <v>479</v>
      </c>
      <c r="C126" s="251"/>
      <c r="D126" s="252">
        <v>114163.02</v>
      </c>
      <c r="E126" s="252"/>
      <c r="F126" s="253"/>
      <c r="G126" s="252">
        <v>114163.02</v>
      </c>
      <c r="H126" s="256" t="s">
        <v>100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s="4" customFormat="1" ht="23.25" customHeight="1">
      <c r="A127" s="249" t="s">
        <v>445</v>
      </c>
      <c r="B127" s="255" t="s">
        <v>480</v>
      </c>
      <c r="C127" s="251"/>
      <c r="D127" s="252">
        <v>329804.28</v>
      </c>
      <c r="E127" s="252"/>
      <c r="F127" s="253"/>
      <c r="G127" s="252">
        <v>329804.28</v>
      </c>
      <c r="H127" s="256" t="s">
        <v>100</v>
      </c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s="4" customFormat="1" ht="23.25" customHeight="1">
      <c r="A128" s="249" t="s">
        <v>446</v>
      </c>
      <c r="B128" s="255" t="s">
        <v>468</v>
      </c>
      <c r="C128" s="251"/>
      <c r="D128" s="252">
        <v>41859.77</v>
      </c>
      <c r="E128" s="252"/>
      <c r="F128" s="253"/>
      <c r="G128" s="252">
        <v>41859.77</v>
      </c>
      <c r="H128" s="256" t="s">
        <v>100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s="4" customFormat="1" ht="36.75" customHeight="1">
      <c r="A129" s="249" t="s">
        <v>216</v>
      </c>
      <c r="B129" s="255" t="s">
        <v>381</v>
      </c>
      <c r="C129" s="251"/>
      <c r="D129" s="252">
        <v>2822590.92</v>
      </c>
      <c r="E129" s="252"/>
      <c r="F129" s="253"/>
      <c r="G129" s="252">
        <v>2822590.92</v>
      </c>
      <c r="H129" s="256" t="s">
        <v>382</v>
      </c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s="4" customFormat="1" ht="24">
      <c r="A130" s="249" t="s">
        <v>450</v>
      </c>
      <c r="B130" s="255" t="s">
        <v>385</v>
      </c>
      <c r="C130" s="251"/>
      <c r="D130" s="252">
        <v>29827.5</v>
      </c>
      <c r="E130" s="252"/>
      <c r="F130" s="253"/>
      <c r="G130" s="252">
        <v>29827.5</v>
      </c>
      <c r="H130" s="256" t="s">
        <v>106</v>
      </c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s="4" customFormat="1" ht="36">
      <c r="A131" s="249" t="s">
        <v>217</v>
      </c>
      <c r="B131" s="255" t="s">
        <v>383</v>
      </c>
      <c r="C131" s="251"/>
      <c r="D131" s="252">
        <v>4450</v>
      </c>
      <c r="E131" s="252"/>
      <c r="F131" s="253"/>
      <c r="G131" s="252">
        <v>4450</v>
      </c>
      <c r="H131" s="247" t="s">
        <v>106</v>
      </c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s="4" customFormat="1" ht="28.5" customHeight="1">
      <c r="A132" s="249" t="s">
        <v>500</v>
      </c>
      <c r="B132" s="255" t="s">
        <v>459</v>
      </c>
      <c r="C132" s="251"/>
      <c r="D132" s="252">
        <v>141228.58</v>
      </c>
      <c r="E132" s="252"/>
      <c r="F132" s="253"/>
      <c r="G132" s="252">
        <v>141228.58</v>
      </c>
      <c r="H132" s="257" t="s">
        <v>108</v>
      </c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s="4" customFormat="1" ht="28.5" customHeight="1">
      <c r="A133" s="249" t="s">
        <v>501</v>
      </c>
      <c r="B133" s="255" t="s">
        <v>470</v>
      </c>
      <c r="C133" s="251"/>
      <c r="D133" s="252">
        <v>14092.52</v>
      </c>
      <c r="E133" s="252"/>
      <c r="F133" s="253"/>
      <c r="G133" s="252">
        <v>14092.52</v>
      </c>
      <c r="H133" s="257" t="s">
        <v>100</v>
      </c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s="4" customFormat="1" ht="28.5" customHeight="1">
      <c r="A134" s="249" t="s">
        <v>502</v>
      </c>
      <c r="B134" s="255" t="s">
        <v>460</v>
      </c>
      <c r="C134" s="251"/>
      <c r="D134" s="252">
        <v>24200</v>
      </c>
      <c r="E134" s="252"/>
      <c r="F134" s="253"/>
      <c r="G134" s="252">
        <v>24200</v>
      </c>
      <c r="H134" s="271" t="s">
        <v>106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s="4" customFormat="1" ht="24">
      <c r="A135" s="249" t="s">
        <v>503</v>
      </c>
      <c r="B135" s="255" t="s">
        <v>384</v>
      </c>
      <c r="C135" s="251"/>
      <c r="D135" s="252">
        <v>241000</v>
      </c>
      <c r="E135" s="252"/>
      <c r="F135" s="253"/>
      <c r="G135" s="252">
        <v>241000</v>
      </c>
      <c r="H135" s="257" t="s">
        <v>108</v>
      </c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s="4" customFormat="1" ht="12.75">
      <c r="A136" s="290" t="s">
        <v>504</v>
      </c>
      <c r="B136" s="240" t="s">
        <v>493</v>
      </c>
      <c r="C136" s="291"/>
      <c r="D136" s="111">
        <v>11234967.26</v>
      </c>
      <c r="E136" s="111"/>
      <c r="F136" s="112"/>
      <c r="G136" s="111">
        <v>11234967.26</v>
      </c>
      <c r="H136" s="271" t="s">
        <v>100</v>
      </c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s="4" customFormat="1" ht="25.5" customHeight="1">
      <c r="A137" s="290" t="s">
        <v>505</v>
      </c>
      <c r="B137" s="240" t="s">
        <v>495</v>
      </c>
      <c r="C137" s="291"/>
      <c r="D137" s="111">
        <v>4413791.53</v>
      </c>
      <c r="E137" s="111"/>
      <c r="F137" s="112"/>
      <c r="G137" s="111">
        <v>4413791.53</v>
      </c>
      <c r="H137" s="271" t="s">
        <v>496</v>
      </c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s="4" customFormat="1" ht="24">
      <c r="A138" s="290" t="s">
        <v>506</v>
      </c>
      <c r="B138" s="240" t="s">
        <v>497</v>
      </c>
      <c r="C138" s="291"/>
      <c r="D138" s="111">
        <v>17027.76</v>
      </c>
      <c r="E138" s="111"/>
      <c r="F138" s="112"/>
      <c r="G138" s="111">
        <v>17027.76</v>
      </c>
      <c r="H138" s="271" t="s">
        <v>108</v>
      </c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s="4" customFormat="1" ht="12.75">
      <c r="A139" s="290" t="s">
        <v>507</v>
      </c>
      <c r="B139" s="240" t="s">
        <v>498</v>
      </c>
      <c r="C139" s="291"/>
      <c r="D139" s="111">
        <v>462698.9</v>
      </c>
      <c r="E139" s="111"/>
      <c r="F139" s="112"/>
      <c r="G139" s="111">
        <v>462698.9</v>
      </c>
      <c r="H139" s="271" t="s">
        <v>297</v>
      </c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s="4" customFormat="1" ht="24">
      <c r="A140" s="290" t="s">
        <v>508</v>
      </c>
      <c r="B140" s="240" t="s">
        <v>499</v>
      </c>
      <c r="C140" s="291"/>
      <c r="D140" s="111">
        <v>214467.12</v>
      </c>
      <c r="E140" s="111"/>
      <c r="F140" s="112"/>
      <c r="G140" s="111">
        <v>214467.12</v>
      </c>
      <c r="H140" s="271" t="s">
        <v>108</v>
      </c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s="4" customFormat="1" ht="24">
      <c r="A141" s="290" t="s">
        <v>509</v>
      </c>
      <c r="B141" s="240" t="s">
        <v>517</v>
      </c>
      <c r="C141" s="291"/>
      <c r="D141" s="111">
        <v>24953.71</v>
      </c>
      <c r="E141" s="111"/>
      <c r="F141" s="112"/>
      <c r="G141" s="111">
        <f>D141+E141-F141</f>
        <v>24953.71</v>
      </c>
      <c r="H141" s="271" t="s">
        <v>114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s="4" customFormat="1" ht="24">
      <c r="A142" s="290" t="s">
        <v>218</v>
      </c>
      <c r="B142" s="240" t="s">
        <v>530</v>
      </c>
      <c r="C142" s="291"/>
      <c r="D142" s="111">
        <v>25046.29</v>
      </c>
      <c r="E142" s="111"/>
      <c r="F142" s="112"/>
      <c r="G142" s="111">
        <f aca="true" t="shared" si="0" ref="G142:G150">D142+E142-F142</f>
        <v>25046.29</v>
      </c>
      <c r="H142" s="271" t="s">
        <v>114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s="4" customFormat="1" ht="24">
      <c r="A143" s="290" t="s">
        <v>219</v>
      </c>
      <c r="B143" s="240" t="s">
        <v>518</v>
      </c>
      <c r="C143" s="291"/>
      <c r="D143" s="111">
        <v>30000</v>
      </c>
      <c r="E143" s="111"/>
      <c r="F143" s="112"/>
      <c r="G143" s="111">
        <f t="shared" si="0"/>
        <v>30000</v>
      </c>
      <c r="H143" s="271" t="s">
        <v>114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s="4" customFormat="1" ht="24">
      <c r="A144" s="290" t="s">
        <v>220</v>
      </c>
      <c r="B144" s="240" t="s">
        <v>519</v>
      </c>
      <c r="C144" s="291"/>
      <c r="D144" s="111">
        <v>18000</v>
      </c>
      <c r="E144" s="111"/>
      <c r="F144" s="112"/>
      <c r="G144" s="111">
        <f t="shared" si="0"/>
        <v>18000</v>
      </c>
      <c r="H144" s="271" t="s">
        <v>100</v>
      </c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s="4" customFormat="1" ht="24">
      <c r="A145" s="290" t="s">
        <v>248</v>
      </c>
      <c r="B145" s="240" t="s">
        <v>520</v>
      </c>
      <c r="C145" s="291"/>
      <c r="D145" s="111">
        <v>22500</v>
      </c>
      <c r="E145" s="111"/>
      <c r="F145" s="112"/>
      <c r="G145" s="111">
        <f t="shared" si="0"/>
        <v>22500</v>
      </c>
      <c r="H145" s="271" t="s">
        <v>100</v>
      </c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s="4" customFormat="1" ht="36">
      <c r="A146" s="290" t="s">
        <v>221</v>
      </c>
      <c r="B146" s="240" t="s">
        <v>524</v>
      </c>
      <c r="C146" s="291"/>
      <c r="D146" s="111">
        <v>10570869.07</v>
      </c>
      <c r="E146" s="111"/>
      <c r="F146" s="112"/>
      <c r="G146" s="111">
        <f t="shared" si="0"/>
        <v>10570869.07</v>
      </c>
      <c r="H146" s="271" t="s">
        <v>531</v>
      </c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s="4" customFormat="1" ht="27.75" customHeight="1">
      <c r="A147" s="290" t="s">
        <v>222</v>
      </c>
      <c r="B147" s="694" t="s">
        <v>529</v>
      </c>
      <c r="C147" s="695"/>
      <c r="D147" s="111">
        <v>247306.65</v>
      </c>
      <c r="E147" s="111"/>
      <c r="F147" s="112"/>
      <c r="G147" s="111">
        <f t="shared" si="0"/>
        <v>247306.65</v>
      </c>
      <c r="H147" s="271" t="s">
        <v>129</v>
      </c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s="4" customFormat="1" ht="26.25" customHeight="1">
      <c r="A148" s="290" t="s">
        <v>223</v>
      </c>
      <c r="B148" s="694" t="s">
        <v>528</v>
      </c>
      <c r="C148" s="695"/>
      <c r="D148" s="111">
        <v>38118.32</v>
      </c>
      <c r="E148" s="111"/>
      <c r="F148" s="112"/>
      <c r="G148" s="111">
        <f t="shared" si="0"/>
        <v>38118.32</v>
      </c>
      <c r="H148" s="271" t="s">
        <v>114</v>
      </c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s="4" customFormat="1" ht="29.25" customHeight="1">
      <c r="A149" s="290" t="s">
        <v>265</v>
      </c>
      <c r="B149" s="694" t="s">
        <v>525</v>
      </c>
      <c r="C149" s="695"/>
      <c r="D149" s="111">
        <v>34260.6</v>
      </c>
      <c r="E149" s="111"/>
      <c r="F149" s="112"/>
      <c r="G149" s="111">
        <f t="shared" si="0"/>
        <v>34260.6</v>
      </c>
      <c r="H149" s="271" t="s">
        <v>532</v>
      </c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s="4" customFormat="1" ht="26.25" customHeight="1">
      <c r="A150" s="290" t="s">
        <v>224</v>
      </c>
      <c r="B150" s="694" t="s">
        <v>526</v>
      </c>
      <c r="C150" s="695"/>
      <c r="D150" s="111">
        <v>20851.34</v>
      </c>
      <c r="E150" s="111"/>
      <c r="F150" s="112"/>
      <c r="G150" s="111">
        <f t="shared" si="0"/>
        <v>20851.34</v>
      </c>
      <c r="H150" s="271" t="s">
        <v>108</v>
      </c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s="4" customFormat="1" ht="26.25" customHeight="1">
      <c r="A151" s="290" t="s">
        <v>225</v>
      </c>
      <c r="B151" s="319" t="s">
        <v>527</v>
      </c>
      <c r="C151" s="291"/>
      <c r="D151" s="111">
        <v>23371.77</v>
      </c>
      <c r="E151" s="111"/>
      <c r="F151" s="112"/>
      <c r="G151" s="111">
        <f>D151+E151-F151</f>
        <v>23371.77</v>
      </c>
      <c r="H151" s="271" t="s">
        <v>129</v>
      </c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s="4" customFormat="1" ht="26.25" customHeight="1">
      <c r="A152" s="290" t="s">
        <v>312</v>
      </c>
      <c r="B152" s="319" t="s">
        <v>702</v>
      </c>
      <c r="C152" s="320"/>
      <c r="D152" s="111">
        <v>575025</v>
      </c>
      <c r="E152" s="272"/>
      <c r="F152" s="272"/>
      <c r="G152" s="111">
        <v>575025</v>
      </c>
      <c r="H152" s="271" t="s">
        <v>703</v>
      </c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s="4" customFormat="1" ht="26.25" customHeight="1">
      <c r="A153" s="290" t="s">
        <v>226</v>
      </c>
      <c r="B153" s="319" t="s">
        <v>704</v>
      </c>
      <c r="C153" s="320"/>
      <c r="D153" s="111">
        <v>23000</v>
      </c>
      <c r="E153" s="272"/>
      <c r="F153" s="272"/>
      <c r="G153" s="111">
        <v>23000</v>
      </c>
      <c r="H153" s="271" t="s">
        <v>100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s="4" customFormat="1" ht="26.25" customHeight="1">
      <c r="A154" s="290" t="s">
        <v>227</v>
      </c>
      <c r="B154" s="319" t="s">
        <v>705</v>
      </c>
      <c r="C154" s="320"/>
      <c r="D154" s="111">
        <v>68204.1</v>
      </c>
      <c r="E154" s="272"/>
      <c r="F154" s="272"/>
      <c r="G154" s="111">
        <v>68204.1</v>
      </c>
      <c r="H154" s="271" t="s">
        <v>379</v>
      </c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s="4" customFormat="1" ht="26.25" customHeight="1">
      <c r="A155" s="290" t="s">
        <v>266</v>
      </c>
      <c r="B155" s="319" t="s">
        <v>706</v>
      </c>
      <c r="C155" s="320"/>
      <c r="D155" s="111">
        <v>30000</v>
      </c>
      <c r="E155" s="272"/>
      <c r="F155" s="272"/>
      <c r="G155" s="111">
        <v>30000</v>
      </c>
      <c r="H155" s="271" t="s">
        <v>481</v>
      </c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s="4" customFormat="1" ht="26.25" customHeight="1">
      <c r="A156" s="290" t="s">
        <v>267</v>
      </c>
      <c r="B156" s="319" t="s">
        <v>707</v>
      </c>
      <c r="C156" s="320"/>
      <c r="D156" s="111">
        <v>55072.63</v>
      </c>
      <c r="E156" s="112"/>
      <c r="F156" s="112"/>
      <c r="G156" s="111">
        <v>55072.63</v>
      </c>
      <c r="H156" s="271" t="s">
        <v>100</v>
      </c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s="4" customFormat="1" ht="26.25" customHeight="1">
      <c r="A157" s="290" t="s">
        <v>268</v>
      </c>
      <c r="B157" s="694" t="s">
        <v>761</v>
      </c>
      <c r="C157" s="695"/>
      <c r="D157" s="111"/>
      <c r="E157" s="112">
        <v>782807.14</v>
      </c>
      <c r="F157" s="112"/>
      <c r="G157" s="111">
        <v>782807.14</v>
      </c>
      <c r="H157" s="271" t="s">
        <v>108</v>
      </c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s="4" customFormat="1" ht="33.75" customHeight="1">
      <c r="A158" s="290" t="s">
        <v>228</v>
      </c>
      <c r="B158" s="694" t="s">
        <v>762</v>
      </c>
      <c r="C158" s="695"/>
      <c r="D158" s="111"/>
      <c r="E158" s="112">
        <v>92975.31</v>
      </c>
      <c r="F158" s="112"/>
      <c r="G158" s="111">
        <v>92975.31</v>
      </c>
      <c r="H158" s="271" t="s">
        <v>763</v>
      </c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s="4" customFormat="1" ht="26.25" customHeight="1">
      <c r="A159" s="290" t="s">
        <v>229</v>
      </c>
      <c r="B159" s="355" t="s">
        <v>764</v>
      </c>
      <c r="C159" s="320"/>
      <c r="D159" s="111"/>
      <c r="E159" s="112">
        <v>103805.94</v>
      </c>
      <c r="F159" s="112"/>
      <c r="G159" s="111">
        <v>103805.94</v>
      </c>
      <c r="H159" s="271" t="s">
        <v>298</v>
      </c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s="4" customFormat="1" ht="26.25" customHeight="1">
      <c r="A160" s="290" t="s">
        <v>733</v>
      </c>
      <c r="B160" s="355" t="s">
        <v>765</v>
      </c>
      <c r="C160" s="320"/>
      <c r="D160" s="111"/>
      <c r="E160" s="112">
        <v>100636.38</v>
      </c>
      <c r="F160" s="112"/>
      <c r="G160" s="111">
        <v>100636.38</v>
      </c>
      <c r="H160" s="271" t="s">
        <v>114</v>
      </c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s="4" customFormat="1" ht="26.25" customHeight="1">
      <c r="A161" s="290" t="s">
        <v>230</v>
      </c>
      <c r="B161" s="355" t="s">
        <v>766</v>
      </c>
      <c r="C161" s="320"/>
      <c r="D161" s="111"/>
      <c r="E161" s="112">
        <v>34103.6</v>
      </c>
      <c r="F161" s="112"/>
      <c r="G161" s="111">
        <v>34103.6</v>
      </c>
      <c r="H161" s="271" t="s">
        <v>129</v>
      </c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s="4" customFormat="1" ht="26.25" customHeight="1">
      <c r="A162" s="290" t="s">
        <v>232</v>
      </c>
      <c r="B162" s="355" t="s">
        <v>767</v>
      </c>
      <c r="C162" s="320"/>
      <c r="D162" s="111"/>
      <c r="E162" s="112">
        <v>46149.58</v>
      </c>
      <c r="F162" s="112"/>
      <c r="G162" s="111">
        <v>46149.58</v>
      </c>
      <c r="H162" s="271" t="s">
        <v>297</v>
      </c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s="4" customFormat="1" ht="26.25" customHeight="1">
      <c r="A163" s="290" t="s">
        <v>231</v>
      </c>
      <c r="B163" s="694" t="s">
        <v>768</v>
      </c>
      <c r="C163" s="695"/>
      <c r="D163" s="111"/>
      <c r="E163" s="112">
        <v>70676.87</v>
      </c>
      <c r="F163" s="112"/>
      <c r="G163" s="111">
        <v>70676.87</v>
      </c>
      <c r="H163" s="271" t="s">
        <v>114</v>
      </c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s="4" customFormat="1" ht="26.25" customHeight="1">
      <c r="A164" s="290" t="s">
        <v>233</v>
      </c>
      <c r="B164" s="694" t="s">
        <v>769</v>
      </c>
      <c r="C164" s="695"/>
      <c r="D164" s="111"/>
      <c r="E164" s="272">
        <v>161054</v>
      </c>
      <c r="F164" s="112"/>
      <c r="G164" s="111">
        <v>161054</v>
      </c>
      <c r="H164" s="271" t="s">
        <v>114</v>
      </c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s="4" customFormat="1" ht="21.75" customHeight="1" thickBot="1">
      <c r="A165" s="284"/>
      <c r="B165" s="285" t="s">
        <v>135</v>
      </c>
      <c r="C165" s="286"/>
      <c r="D165" s="287">
        <f>SUM(D7:D156)</f>
        <v>93134236.32000004</v>
      </c>
      <c r="E165" s="287">
        <f>SUM(E7:E164)</f>
        <v>1392208.8200000003</v>
      </c>
      <c r="F165" s="288">
        <f>SUM(F7:F156)</f>
        <v>0</v>
      </c>
      <c r="G165" s="287">
        <f>SUM(G7:G164)</f>
        <v>94526445.14000003</v>
      </c>
      <c r="H165" s="289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3:8" ht="13.5" thickTop="1">
      <c r="C166" s="43"/>
      <c r="G166" s="45"/>
      <c r="H166" s="43"/>
    </row>
    <row r="167" ht="12.75">
      <c r="C167" s="43"/>
    </row>
    <row r="168" ht="12.75">
      <c r="C168" s="43"/>
    </row>
    <row r="169" ht="12.75">
      <c r="C169" s="43"/>
    </row>
    <row r="170" ht="12.75">
      <c r="C170" s="43"/>
    </row>
    <row r="171" spans="3:4" ht="12.75">
      <c r="C171" s="43"/>
      <c r="D171" s="43"/>
    </row>
    <row r="172" ht="12.75">
      <c r="C172" s="43"/>
    </row>
    <row r="173" ht="12.75">
      <c r="C173" s="43"/>
    </row>
    <row r="174" ht="12.75">
      <c r="C174" s="43"/>
    </row>
    <row r="175" ht="12.75">
      <c r="C175" s="43"/>
    </row>
    <row r="176" ht="12.75">
      <c r="C176" s="43"/>
    </row>
    <row r="177" ht="12.75">
      <c r="C177" s="43"/>
    </row>
    <row r="178" ht="12.75">
      <c r="C178" s="43"/>
    </row>
    <row r="179" ht="12.75">
      <c r="C179" s="43"/>
    </row>
  </sheetData>
  <sheetProtection/>
  <mergeCells count="9">
    <mergeCell ref="B158:C158"/>
    <mergeCell ref="B163:C163"/>
    <mergeCell ref="B164:C164"/>
    <mergeCell ref="B6:C6"/>
    <mergeCell ref="B147:C147"/>
    <mergeCell ref="B148:C148"/>
    <mergeCell ref="B149:C149"/>
    <mergeCell ref="B150:C150"/>
    <mergeCell ref="B157:C157"/>
  </mergeCells>
  <printOptions/>
  <pageMargins left="0.7480314960629921" right="0.7480314960629921" top="0.984251968503937" bottom="0.984251968503937" header="0.5118110236220472" footer="0.5118110236220472"/>
  <pageSetup firstPageNumber="35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1.00390625" style="0" customWidth="1"/>
    <col min="2" max="2" width="27.7109375" style="0" customWidth="1"/>
    <col min="3" max="3" width="35.7109375" style="0" customWidth="1"/>
  </cols>
  <sheetData>
    <row r="3" spans="2:3" ht="12.75">
      <c r="B3" s="215"/>
      <c r="C3" s="215"/>
    </row>
    <row r="4" spans="2:3" ht="12.75">
      <c r="B4" s="215"/>
      <c r="C4" s="215"/>
    </row>
    <row r="5" spans="2:3" ht="12.75">
      <c r="B5" s="215"/>
      <c r="C5" s="215"/>
    </row>
    <row r="6" spans="2:3" ht="12.75">
      <c r="B6" s="215"/>
      <c r="C6" s="215"/>
    </row>
    <row r="7" ht="8.25" customHeight="1"/>
    <row r="8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Nowa Wieś Wielka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UGNWW</dc:creator>
  <cp:keywords/>
  <dc:description/>
  <cp:lastModifiedBy>PC1</cp:lastModifiedBy>
  <cp:lastPrinted>2023-03-23T11:40:07Z</cp:lastPrinted>
  <dcterms:created xsi:type="dcterms:W3CDTF">2009-09-02T12:47:23Z</dcterms:created>
  <dcterms:modified xsi:type="dcterms:W3CDTF">2023-04-13T10:22:12Z</dcterms:modified>
  <cp:category/>
  <cp:version/>
  <cp:contentType/>
  <cp:contentStatus/>
</cp:coreProperties>
</file>